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tabRatio="717" firstSheet="1" activeTab="1"/>
  </bookViews>
  <sheets>
    <sheet name="Инструкция" sheetId="1" r:id="rId1"/>
    <sheet name="Итоговая таблица" sheetId="2" r:id="rId2"/>
    <sheet name="Сидорцов" sheetId="3" r:id="rId3"/>
    <sheet name="Макаров" sheetId="4" r:id="rId4"/>
    <sheet name="Гаврильченко" sheetId="5" r:id="rId5"/>
    <sheet name="Мкртичян" sheetId="6" r:id="rId6"/>
    <sheet name="Максименков" sheetId="7" r:id="rId7"/>
    <sheet name="Тарновский" sheetId="8" r:id="rId8"/>
    <sheet name="Роговой" sheetId="9" r:id="rId9"/>
    <sheet name="Гончар" sheetId="10" r:id="rId10"/>
    <sheet name="Паламарчук" sheetId="11" r:id="rId11"/>
    <sheet name="Пилот №10" sheetId="12" r:id="rId12"/>
    <sheet name="Пилот №11" sheetId="13" r:id="rId13"/>
    <sheet name="Пилот №12" sheetId="14" r:id="rId14"/>
    <sheet name="Пилот №13" sheetId="15" r:id="rId15"/>
    <sheet name="Пилот №14" sheetId="16" r:id="rId16"/>
    <sheet name="Пилот №15" sheetId="17" r:id="rId17"/>
    <sheet name="Пилот №16" sheetId="18" r:id="rId18"/>
    <sheet name="Пилот №17" sheetId="19" r:id="rId19"/>
    <sheet name="Пилот №18" sheetId="20" r:id="rId20"/>
    <sheet name="Пилот №19" sheetId="21" r:id="rId21"/>
    <sheet name="Пилот №20" sheetId="22" r:id="rId22"/>
  </sheets>
  <definedNames>
    <definedName name="CRITERIA" localSheetId="1">'Итоговая таблица'!$D$5:$D$17</definedName>
  </definedNames>
  <calcPr fullCalcOnLoad="1"/>
</workbook>
</file>

<file path=xl/sharedStrings.xml><?xml version="1.0" encoding="utf-8"?>
<sst xmlns="http://schemas.openxmlformats.org/spreadsheetml/2006/main" count="2306" uniqueCount="86">
  <si>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</si>
  <si>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</si>
  <si>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</si>
  <si>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</si>
  <si>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</si>
  <si>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</si>
  <si>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</si>
  <si>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</si>
  <si>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</si>
  <si>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</si>
  <si>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</si>
  <si>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</si>
  <si>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</si>
  <si>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</si>
  <si>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</si>
  <si>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</si>
  <si>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Р-13</t>
  </si>
  <si>
    <t>Половина листа клевера с горизонтальной бочкой, выход в прямой полет</t>
  </si>
  <si>
    <t>Срывной поворот, вверх - 1/4 бочки, вниз 1/4 бочки, выход в обратный</t>
  </si>
  <si>
    <t>Последовательные реверсивные вращения 3/4 бочки с 4-мя фиксациями в одну сторону и 3/4 бочки с 4-мя фиксациями в противоположную сторону</t>
  </si>
  <si>
    <t>Половина квадратной петли, вверх последовательные реверсивные полубочки, выход в прямой</t>
  </si>
  <si>
    <t>Треугольная петля с бочками на каждой стороне, выход прямой</t>
  </si>
  <si>
    <t>Бочка с обратной полупетлей, выход в обратный</t>
  </si>
  <si>
    <t>Линия 45° вверх с 1,5 штопорной бочкой, выход в прямой</t>
  </si>
  <si>
    <t>Цилиндр вниз, вниз 1/4 бочки, вверх 3/4 бочки, выход в прямой</t>
  </si>
  <si>
    <t>Штопор, 2,5 витка в одну сторону, 2,5 витка в противоположную, выход в прямой</t>
  </si>
  <si>
    <t>Хампти-Бамп поперек, вверх 1/4 бочки, половина обратной петли, вниз 1/4 бочки, выход в прямой (Опционально:  вверх 2/4 бочки с 4-мяв фиксациями, верху половина обратной петли)</t>
  </si>
  <si>
    <t>Кубинская восьмерка, в верхних 90-градусных секторах каждой половины восьмерки - вписанная бочка</t>
  </si>
  <si>
    <t>Квадратная петля с полубочками на сторонах, выход в обратный</t>
  </si>
  <si>
    <t>Фигура 9, на вертикали вниз 2 части бочки с 2-мя фиксациями, выход в прямой</t>
  </si>
  <si>
    <t>Реверсивные последовательные вращения: полубочка, реверсивная бочка, реверсивная полубочка, выход в прямой</t>
  </si>
  <si>
    <t xml:space="preserve">Половина квадратной петли из угла, на сторонах по 1/4 бочек, между сторонами 1/4 петли на ноже, выход в обратный </t>
  </si>
  <si>
    <t>Фигура Z, на линии 135° вниз 4 части бочки с 8-ю фиксациями, выход в прямой</t>
  </si>
  <si>
    <t>Пилот №10</t>
  </si>
  <si>
    <t>Пилот №11</t>
  </si>
  <si>
    <t>Пилот №12</t>
  </si>
  <si>
    <t>Пилот №13</t>
  </si>
  <si>
    <t>Пилот №14</t>
  </si>
  <si>
    <t>1 тур P-13</t>
  </si>
  <si>
    <t>2 тур P-13</t>
  </si>
  <si>
    <t>3 тур P-13</t>
  </si>
  <si>
    <t>4 тур P-13</t>
  </si>
  <si>
    <t>Пилот №15</t>
  </si>
  <si>
    <t>Пилот №16</t>
  </si>
  <si>
    <t>Пилот №17</t>
  </si>
  <si>
    <t>Пилот №18</t>
  </si>
  <si>
    <t>Пилот №19</t>
  </si>
  <si>
    <t>Пилот №20</t>
  </si>
  <si>
    <t>Краткое обозначение</t>
  </si>
  <si>
    <t>№2</t>
  </si>
  <si>
    <t>№3</t>
  </si>
  <si>
    <t>№4</t>
  </si>
  <si>
    <t>Судьи оценщики (Ф.И.О)</t>
  </si>
  <si>
    <t>Сумма 3-х лучших P-13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</si>
  <si>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</si>
  <si>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</si>
  <si>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</si>
  <si>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r>
      <t>Изменить список спортсменов согласно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</si>
  <si>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</si>
  <si>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</si>
  <si>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</si>
  <si>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</si>
  <si>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</si>
  <si>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Сумма лучших трех туров вычисляеться автоматически</t>
  </si>
  <si>
    <t>Итоговое место проставляеться вручную</t>
  </si>
  <si>
    <t>Результат через 1000 вычисляеться автоматически</t>
  </si>
  <si>
    <t>Таблица для расчета результатов по комплексу Р-13, расчитана на 5 судей, до 20 спортсменов.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</si>
  <si>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</si>
  <si>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</si>
  <si>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Паламарчук Александр</t>
  </si>
  <si>
    <t>№1</t>
  </si>
  <si>
    <t>№5</t>
  </si>
  <si>
    <t>Рябоконь Константин</t>
  </si>
  <si>
    <t>Крапивин Сергей</t>
  </si>
  <si>
    <t>Ткачук Валерий</t>
  </si>
  <si>
    <t>Юрчак Сергей</t>
  </si>
  <si>
    <t>Гаврилов Игорь</t>
  </si>
  <si>
    <t>Сидорцов Олег</t>
  </si>
  <si>
    <t>Макаров Валерий</t>
  </si>
  <si>
    <t>Гаврильченко Андрей</t>
  </si>
  <si>
    <t>Мкртичян Олег</t>
  </si>
  <si>
    <t>Максименков Владислав</t>
  </si>
  <si>
    <t>Тарновский Игорь</t>
  </si>
  <si>
    <t>Роговой Юрий</t>
  </si>
  <si>
    <t>Гончар Виталий</t>
  </si>
  <si>
    <t>Кубок Одессы 2012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</si>
</sst>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" fontId="3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O3" sqref="O3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66</v>
      </c>
    </row>
    <row r="4" ht="12.75">
      <c r="B4" t="s">
        <v>54</v>
      </c>
    </row>
    <row r="5" ht="12.75">
      <c r="B5" t="s">
        <v>55</v>
      </c>
    </row>
    <row r="6" spans="1:2" ht="12.75">
      <c r="A6">
        <v>1</v>
      </c>
      <c r="B6" t="s">
        <v>56</v>
      </c>
    </row>
    <row r="7" spans="1:2" ht="12.75">
      <c r="A7">
        <v>2</v>
      </c>
      <c r="B7" t="s">
        <v>67</v>
      </c>
    </row>
    <row r="8" spans="1:2" ht="12.75">
      <c r="A8">
        <v>3</v>
      </c>
      <c r="B8" t="s">
        <v>57</v>
      </c>
    </row>
    <row r="10" ht="12.75">
      <c r="B10" t="s">
        <v>58</v>
      </c>
    </row>
    <row r="11" spans="1:2" ht="12.75">
      <c r="A11">
        <v>1</v>
      </c>
      <c r="B11" t="s">
        <v>59</v>
      </c>
    </row>
    <row r="12" spans="1:2" ht="12.75">
      <c r="A12">
        <v>2</v>
      </c>
      <c r="B12" t="s">
        <v>68</v>
      </c>
    </row>
    <row r="13" spans="1:2" ht="12.75">
      <c r="A13">
        <v>3</v>
      </c>
      <c r="B13" t="s">
        <v>61</v>
      </c>
    </row>
    <row r="14" spans="1:2" ht="12.75">
      <c r="A14">
        <v>4</v>
      </c>
      <c r="B14" t="s">
        <v>62</v>
      </c>
    </row>
    <row r="15" spans="1:2" ht="12.75">
      <c r="A15">
        <v>5</v>
      </c>
      <c r="B15" t="s">
        <v>60</v>
      </c>
    </row>
    <row r="16" spans="1:2" ht="12.75">
      <c r="A16">
        <v>6</v>
      </c>
      <c r="B16" t="s">
        <v>65</v>
      </c>
    </row>
    <row r="17" spans="1:2" ht="12.75">
      <c r="A17">
        <v>7</v>
      </c>
      <c r="B17" t="s">
        <v>63</v>
      </c>
    </row>
    <row r="18" spans="1:2" ht="12.75">
      <c r="A18">
        <v>8</v>
      </c>
      <c r="B18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таблица'!A12</f>
        <v>8</v>
      </c>
      <c r="B3" s="31" t="str">
        <f>'Итоговая таблица'!B12</f>
        <v>Гончар Виталий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7</v>
      </c>
      <c r="E5" s="29">
        <v>6</v>
      </c>
      <c r="F5" s="29">
        <v>6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6</v>
      </c>
      <c r="E6" s="29">
        <v>5</v>
      </c>
      <c r="F6" s="29">
        <v>6</v>
      </c>
      <c r="G6" s="29">
        <v>5</v>
      </c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48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6</v>
      </c>
      <c r="E7" s="29">
        <v>5</v>
      </c>
      <c r="F7" s="29">
        <v>6</v>
      </c>
      <c r="G7" s="29">
        <v>5</v>
      </c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64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7</v>
      </c>
      <c r="F8" s="29">
        <v>6</v>
      </c>
      <c r="G8" s="29">
        <v>6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5</v>
      </c>
      <c r="E9" s="29">
        <v>5</v>
      </c>
      <c r="F9" s="29">
        <v>6</v>
      </c>
      <c r="G9" s="29">
        <v>6</v>
      </c>
      <c r="H9" s="26">
        <f t="shared" si="0"/>
        <v>5</v>
      </c>
      <c r="I9" s="12">
        <f t="shared" si="1"/>
        <v>6</v>
      </c>
      <c r="J9" s="17">
        <v>4</v>
      </c>
      <c r="K9" s="12">
        <f t="shared" si="2"/>
        <v>64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6</v>
      </c>
      <c r="E10" s="29">
        <v>7</v>
      </c>
      <c r="F10" s="29">
        <v>7</v>
      </c>
      <c r="G10" s="29">
        <v>6</v>
      </c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23</v>
      </c>
      <c r="C11" s="29">
        <v>4</v>
      </c>
      <c r="D11" s="29">
        <v>6</v>
      </c>
      <c r="E11" s="29">
        <v>5</v>
      </c>
      <c r="F11" s="29">
        <v>6</v>
      </c>
      <c r="G11" s="29">
        <v>4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75</v>
      </c>
      <c r="L11" s="6"/>
    </row>
    <row r="12" spans="1:12" ht="25.5" customHeight="1" thickBot="1">
      <c r="A12" s="16">
        <v>8</v>
      </c>
      <c r="B12" s="23" t="s">
        <v>24</v>
      </c>
      <c r="C12" s="29">
        <v>1</v>
      </c>
      <c r="D12" s="29">
        <v>4</v>
      </c>
      <c r="E12" s="29">
        <v>4</v>
      </c>
      <c r="F12" s="29">
        <v>5</v>
      </c>
      <c r="G12" s="29">
        <v>3</v>
      </c>
      <c r="H12" s="26">
        <f t="shared" si="0"/>
        <v>1</v>
      </c>
      <c r="I12" s="12">
        <f t="shared" si="1"/>
        <v>5</v>
      </c>
      <c r="J12" s="17">
        <v>4</v>
      </c>
      <c r="K12" s="12">
        <f t="shared" si="2"/>
        <v>44</v>
      </c>
      <c r="L12" s="6"/>
    </row>
    <row r="13" spans="1:12" ht="25.5" customHeight="1" thickBot="1">
      <c r="A13" s="16">
        <v>9</v>
      </c>
      <c r="B13" s="23" t="s">
        <v>25</v>
      </c>
      <c r="C13" s="29">
        <v>5</v>
      </c>
      <c r="D13" s="29">
        <v>3</v>
      </c>
      <c r="E13" s="29">
        <v>5</v>
      </c>
      <c r="F13" s="29">
        <v>7</v>
      </c>
      <c r="G13" s="29">
        <v>5</v>
      </c>
      <c r="H13" s="26">
        <f t="shared" si="0"/>
        <v>3</v>
      </c>
      <c r="I13" s="12">
        <f t="shared" si="1"/>
        <v>7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5</v>
      </c>
      <c r="E14" s="29">
        <v>6</v>
      </c>
      <c r="F14" s="29">
        <v>6</v>
      </c>
      <c r="G14" s="29">
        <v>5</v>
      </c>
      <c r="H14" s="26">
        <f t="shared" si="0"/>
        <v>5</v>
      </c>
      <c r="I14" s="12">
        <f t="shared" si="1"/>
        <v>6</v>
      </c>
      <c r="J14" s="17">
        <v>3</v>
      </c>
      <c r="K14" s="12">
        <f t="shared" si="2"/>
        <v>51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6</v>
      </c>
      <c r="E15" s="29">
        <v>6</v>
      </c>
      <c r="F15" s="29">
        <v>6</v>
      </c>
      <c r="G15" s="29">
        <v>6</v>
      </c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7</v>
      </c>
      <c r="E16" s="29">
        <v>6</v>
      </c>
      <c r="F16" s="29">
        <v>6</v>
      </c>
      <c r="G16" s="29">
        <v>7</v>
      </c>
      <c r="H16" s="26">
        <f t="shared" si="0"/>
        <v>6</v>
      </c>
      <c r="I16" s="12">
        <f t="shared" si="1"/>
        <v>7</v>
      </c>
      <c r="J16" s="17">
        <v>1</v>
      </c>
      <c r="K16" s="12">
        <f t="shared" si="2"/>
        <v>19</v>
      </c>
      <c r="L16" s="6"/>
    </row>
    <row r="17" spans="1:12" ht="25.5" customHeight="1" thickBot="1">
      <c r="A17" s="16">
        <v>13</v>
      </c>
      <c r="B17" s="23" t="s">
        <v>28</v>
      </c>
      <c r="C17" s="29">
        <v>5</v>
      </c>
      <c r="D17" s="29">
        <v>6</v>
      </c>
      <c r="E17" s="29">
        <v>6</v>
      </c>
      <c r="F17" s="29">
        <v>6</v>
      </c>
      <c r="G17" s="29">
        <v>6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5</v>
      </c>
      <c r="D18" s="29">
        <v>7</v>
      </c>
      <c r="E18" s="29">
        <v>6</v>
      </c>
      <c r="F18" s="29">
        <v>6</v>
      </c>
      <c r="G18" s="29">
        <v>6</v>
      </c>
      <c r="H18" s="26">
        <f t="shared" si="0"/>
        <v>5</v>
      </c>
      <c r="I18" s="12">
        <f t="shared" si="1"/>
        <v>7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7</v>
      </c>
      <c r="F19" s="29">
        <v>7</v>
      </c>
      <c r="G19" s="29">
        <v>7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6</v>
      </c>
      <c r="D21" s="29">
        <v>6</v>
      </c>
      <c r="E21" s="29">
        <v>7</v>
      </c>
      <c r="F21" s="29">
        <v>6</v>
      </c>
      <c r="G21" s="29">
        <v>7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1029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8</v>
      </c>
      <c r="B26" s="31" t="str">
        <f>B3</f>
        <v>Гончар Виталий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6</v>
      </c>
      <c r="F28" s="29">
        <v>6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6</v>
      </c>
      <c r="F30" s="29">
        <v>6</v>
      </c>
      <c r="G30" s="29">
        <v>6</v>
      </c>
      <c r="H30" s="26">
        <f t="shared" si="3"/>
        <v>6</v>
      </c>
      <c r="I30" s="12">
        <f t="shared" si="4"/>
        <v>6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2</v>
      </c>
      <c r="E31" s="29">
        <v>4</v>
      </c>
      <c r="F31" s="29">
        <v>3</v>
      </c>
      <c r="G31" s="29">
        <v>5</v>
      </c>
      <c r="H31" s="26">
        <f t="shared" si="3"/>
        <v>2</v>
      </c>
      <c r="I31" s="12">
        <f t="shared" si="4"/>
        <v>6</v>
      </c>
      <c r="J31" s="17">
        <v>3</v>
      </c>
      <c r="K31" s="12">
        <f t="shared" si="5"/>
        <v>36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6</v>
      </c>
      <c r="E32" s="29">
        <v>6</v>
      </c>
      <c r="F32" s="29">
        <v>6</v>
      </c>
      <c r="G32" s="29">
        <v>6</v>
      </c>
      <c r="H32" s="26">
        <f t="shared" si="3"/>
        <v>6</v>
      </c>
      <c r="I32" s="12">
        <f t="shared" si="4"/>
        <v>6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7</v>
      </c>
      <c r="E33" s="29">
        <v>8</v>
      </c>
      <c r="F33" s="29">
        <v>7</v>
      </c>
      <c r="G33" s="29">
        <v>7</v>
      </c>
      <c r="H33" s="26">
        <f t="shared" si="3"/>
        <v>6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7</v>
      </c>
      <c r="E34" s="29">
        <v>7</v>
      </c>
      <c r="F34" s="29">
        <v>7</v>
      </c>
      <c r="G34" s="29">
        <v>6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100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5</v>
      </c>
      <c r="E35" s="29">
        <v>6</v>
      </c>
      <c r="F35" s="29">
        <v>6</v>
      </c>
      <c r="G35" s="29">
        <v>6</v>
      </c>
      <c r="H35" s="26">
        <f t="shared" si="3"/>
        <v>5</v>
      </c>
      <c r="I35" s="12">
        <f t="shared" si="4"/>
        <v>6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5</v>
      </c>
      <c r="E36" s="29">
        <v>7</v>
      </c>
      <c r="F36" s="29">
        <v>7</v>
      </c>
      <c r="G36" s="29">
        <v>6</v>
      </c>
      <c r="H36" s="26">
        <f t="shared" si="3"/>
        <v>5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6</v>
      </c>
      <c r="E37" s="29">
        <v>6</v>
      </c>
      <c r="F37" s="29">
        <v>7</v>
      </c>
      <c r="G37" s="29">
        <v>6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57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4</v>
      </c>
      <c r="E38" s="29">
        <v>4</v>
      </c>
      <c r="F38" s="29">
        <v>5</v>
      </c>
      <c r="G38" s="29">
        <v>5</v>
      </c>
      <c r="H38" s="26">
        <f t="shared" si="3"/>
        <v>4</v>
      </c>
      <c r="I38" s="12">
        <f t="shared" si="4"/>
        <v>5</v>
      </c>
      <c r="J38" s="17">
        <v>5</v>
      </c>
      <c r="K38" s="12">
        <f t="shared" si="5"/>
        <v>70</v>
      </c>
      <c r="L38" s="6"/>
    </row>
    <row r="39" spans="1:12" ht="25.5" customHeight="1" thickBot="1">
      <c r="A39" s="16">
        <v>12</v>
      </c>
      <c r="B39" s="23" t="s">
        <v>15</v>
      </c>
      <c r="C39" s="29">
        <v>5</v>
      </c>
      <c r="D39" s="29">
        <v>7</v>
      </c>
      <c r="E39" s="29">
        <v>6</v>
      </c>
      <c r="F39" s="29">
        <v>7</v>
      </c>
      <c r="G39" s="29">
        <v>7</v>
      </c>
      <c r="H39" s="26">
        <f t="shared" si="3"/>
        <v>5</v>
      </c>
      <c r="I39" s="12">
        <f t="shared" si="4"/>
        <v>7</v>
      </c>
      <c r="J39" s="17">
        <v>1</v>
      </c>
      <c r="K39" s="12">
        <f t="shared" si="5"/>
        <v>20</v>
      </c>
      <c r="L39" s="6"/>
    </row>
    <row r="40" spans="1:12" ht="25.5" customHeight="1" thickBot="1">
      <c r="A40" s="16">
        <v>13</v>
      </c>
      <c r="B40" s="23" t="s">
        <v>28</v>
      </c>
      <c r="C40" s="29">
        <v>5</v>
      </c>
      <c r="D40" s="29">
        <v>7</v>
      </c>
      <c r="E40" s="29">
        <v>6</v>
      </c>
      <c r="F40" s="29">
        <v>6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95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7</v>
      </c>
      <c r="G41" s="29">
        <v>6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8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6</v>
      </c>
      <c r="E43" s="29">
        <v>6</v>
      </c>
      <c r="F43" s="29">
        <v>7</v>
      </c>
      <c r="G43" s="29">
        <v>6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32</v>
      </c>
      <c r="C44" s="29">
        <v>5</v>
      </c>
      <c r="D44" s="29">
        <v>6</v>
      </c>
      <c r="E44" s="29">
        <v>7</v>
      </c>
      <c r="F44" s="29">
        <v>7</v>
      </c>
      <c r="G44" s="29">
        <v>7</v>
      </c>
      <c r="H44" s="26">
        <f t="shared" si="3"/>
        <v>5</v>
      </c>
      <c r="I44" s="12">
        <f t="shared" si="4"/>
        <v>7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1110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8</v>
      </c>
      <c r="B49" s="31" t="str">
        <f>B3</f>
        <v>Гончар Виталий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6</v>
      </c>
      <c r="F51" s="29">
        <v>6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18</v>
      </c>
      <c r="C52" s="29">
        <v>5</v>
      </c>
      <c r="D52" s="29">
        <v>5</v>
      </c>
      <c r="E52" s="29">
        <v>6</v>
      </c>
      <c r="F52" s="29">
        <v>6</v>
      </c>
      <c r="G52" s="29">
        <v>5</v>
      </c>
      <c r="H52" s="26">
        <f aca="true" t="shared" si="6" ref="H52:H67">MIN(C52:G52)</f>
        <v>5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(C52+D52+E52+F52+G52-H52-I52)*J52</f>
        <v>48</v>
      </c>
      <c r="L52" s="6"/>
    </row>
    <row r="53" spans="1:12" ht="25.5" customHeight="1" thickBot="1">
      <c r="A53" s="16">
        <v>3</v>
      </c>
      <c r="B53" s="23" t="s">
        <v>19</v>
      </c>
      <c r="C53" s="29">
        <v>5</v>
      </c>
      <c r="D53" s="29">
        <v>6</v>
      </c>
      <c r="E53" s="29">
        <v>6</v>
      </c>
      <c r="F53" s="29">
        <v>6</v>
      </c>
      <c r="G53" s="29">
        <v>6</v>
      </c>
      <c r="H53" s="26">
        <f t="shared" si="6"/>
        <v>5</v>
      </c>
      <c r="I53" s="12">
        <f t="shared" si="7"/>
        <v>6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5</v>
      </c>
      <c r="D54" s="29">
        <v>6</v>
      </c>
      <c r="E54" s="29">
        <v>6</v>
      </c>
      <c r="F54" s="29">
        <v>6</v>
      </c>
      <c r="G54" s="29">
        <v>6</v>
      </c>
      <c r="H54" s="26">
        <f t="shared" si="6"/>
        <v>5</v>
      </c>
      <c r="I54" s="12">
        <f t="shared" si="7"/>
        <v>6</v>
      </c>
      <c r="J54" s="17">
        <v>3</v>
      </c>
      <c r="K54" s="12">
        <f t="shared" si="8"/>
        <v>54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6</v>
      </c>
      <c r="F55" s="29">
        <v>7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5</v>
      </c>
      <c r="D56" s="29">
        <v>7</v>
      </c>
      <c r="E56" s="29">
        <v>7</v>
      </c>
      <c r="F56" s="29">
        <v>7</v>
      </c>
      <c r="G56" s="29">
        <v>7</v>
      </c>
      <c r="H56" s="26">
        <f t="shared" si="6"/>
        <v>5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6</v>
      </c>
      <c r="E57" s="29">
        <v>7</v>
      </c>
      <c r="F57" s="29">
        <v>6</v>
      </c>
      <c r="G57" s="29">
        <v>6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6</v>
      </c>
      <c r="F58" s="29">
        <v>6</v>
      </c>
      <c r="G58" s="29">
        <v>6</v>
      </c>
      <c r="H58" s="26">
        <f t="shared" si="6"/>
        <v>6</v>
      </c>
      <c r="I58" s="12">
        <f t="shared" si="7"/>
        <v>6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7</v>
      </c>
      <c r="E59" s="29">
        <v>7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7</v>
      </c>
      <c r="F60" s="29">
        <v>6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5</v>
      </c>
      <c r="E61" s="29">
        <v>6</v>
      </c>
      <c r="F61" s="29">
        <v>6</v>
      </c>
      <c r="G61" s="29">
        <v>6</v>
      </c>
      <c r="H61" s="26">
        <f t="shared" si="6"/>
        <v>5</v>
      </c>
      <c r="I61" s="12">
        <f t="shared" si="7"/>
        <v>6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7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6</v>
      </c>
      <c r="F63" s="29">
        <v>6</v>
      </c>
      <c r="G63" s="29">
        <v>6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6</v>
      </c>
      <c r="E65" s="29">
        <v>6</v>
      </c>
      <c r="F65" s="29">
        <v>7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76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7</v>
      </c>
      <c r="F66" s="29">
        <v>6</v>
      </c>
      <c r="G66" s="29">
        <v>6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57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5</v>
      </c>
      <c r="E67" s="29">
        <v>5</v>
      </c>
      <c r="F67" s="29">
        <v>6</v>
      </c>
      <c r="G67" s="29">
        <v>6</v>
      </c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68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1110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8</v>
      </c>
      <c r="B72" s="31" t="str">
        <f>B26</f>
        <v>Гончар Виталий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7</v>
      </c>
      <c r="E74" s="29">
        <v>6</v>
      </c>
      <c r="F74" s="29">
        <v>6</v>
      </c>
      <c r="G74" s="29">
        <v>6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7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6</v>
      </c>
      <c r="F76" s="29">
        <v>6</v>
      </c>
      <c r="G76" s="29">
        <v>6</v>
      </c>
      <c r="H76" s="26">
        <f t="shared" si="9"/>
        <v>6</v>
      </c>
      <c r="I76" s="12">
        <f t="shared" si="10"/>
        <v>6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5</v>
      </c>
      <c r="E77" s="29">
        <v>6</v>
      </c>
      <c r="F77" s="29">
        <v>7</v>
      </c>
      <c r="G77" s="29">
        <v>6</v>
      </c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54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7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7</v>
      </c>
      <c r="F79" s="29">
        <v>7</v>
      </c>
      <c r="G79" s="29">
        <v>7</v>
      </c>
      <c r="H79" s="26">
        <f t="shared" si="9"/>
        <v>7</v>
      </c>
      <c r="I79" s="12">
        <f t="shared" si="10"/>
        <v>7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5</v>
      </c>
      <c r="D80" s="29">
        <v>7</v>
      </c>
      <c r="E80" s="29">
        <v>7</v>
      </c>
      <c r="F80" s="29">
        <v>6</v>
      </c>
      <c r="G80" s="29">
        <v>6</v>
      </c>
      <c r="H80" s="26">
        <f t="shared" si="9"/>
        <v>5</v>
      </c>
      <c r="I80" s="12">
        <f t="shared" si="10"/>
        <v>7</v>
      </c>
      <c r="J80" s="17">
        <v>5</v>
      </c>
      <c r="K80" s="12">
        <f t="shared" si="11"/>
        <v>95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6</v>
      </c>
      <c r="F81" s="29">
        <v>6</v>
      </c>
      <c r="G81" s="29">
        <v>6</v>
      </c>
      <c r="H81" s="26">
        <f t="shared" si="9"/>
        <v>6</v>
      </c>
      <c r="I81" s="12">
        <f t="shared" si="10"/>
        <v>6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6</v>
      </c>
      <c r="E83" s="29">
        <v>7</v>
      </c>
      <c r="F83" s="29">
        <v>7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4</v>
      </c>
      <c r="E84" s="29">
        <v>5</v>
      </c>
      <c r="F84" s="29">
        <v>4</v>
      </c>
      <c r="G84" s="29">
        <v>5</v>
      </c>
      <c r="H84" s="26">
        <f t="shared" si="9"/>
        <v>4</v>
      </c>
      <c r="I84" s="12">
        <f t="shared" si="10"/>
        <v>7</v>
      </c>
      <c r="J84" s="17">
        <v>5</v>
      </c>
      <c r="K84" s="12">
        <f t="shared" si="11"/>
        <v>70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6</v>
      </c>
      <c r="E85" s="29">
        <v>7</v>
      </c>
      <c r="F85" s="29">
        <v>6</v>
      </c>
      <c r="G85" s="29">
        <v>7</v>
      </c>
      <c r="H85" s="26">
        <f t="shared" si="9"/>
        <v>6</v>
      </c>
      <c r="I85" s="12">
        <f t="shared" si="10"/>
        <v>7</v>
      </c>
      <c r="J85" s="17">
        <v>1</v>
      </c>
      <c r="K85" s="12">
        <f t="shared" si="11"/>
        <v>20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7</v>
      </c>
      <c r="F86" s="29">
        <v>7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6</v>
      </c>
      <c r="D87" s="29">
        <v>6</v>
      </c>
      <c r="E87" s="29">
        <v>7</v>
      </c>
      <c r="F87" s="29">
        <v>7</v>
      </c>
      <c r="G87" s="29">
        <v>7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6</v>
      </c>
      <c r="F88" s="29">
        <v>7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5</v>
      </c>
      <c r="E89" s="29">
        <v>6</v>
      </c>
      <c r="F89" s="29">
        <v>6</v>
      </c>
      <c r="G89" s="29">
        <v>6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5</v>
      </c>
      <c r="E90" s="29">
        <v>6</v>
      </c>
      <c r="F90" s="29">
        <v>5</v>
      </c>
      <c r="G90" s="29">
        <v>6</v>
      </c>
      <c r="H90" s="26">
        <f t="shared" si="9"/>
        <v>5</v>
      </c>
      <c r="I90" s="12">
        <f t="shared" si="10"/>
        <v>7</v>
      </c>
      <c r="J90" s="17">
        <v>4</v>
      </c>
      <c r="K90" s="12">
        <f t="shared" si="11"/>
        <v>68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1047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таблица'!A13</f>
        <v>9</v>
      </c>
      <c r="B3" s="31" t="str">
        <f>'Итоговая таблица'!B13</f>
        <v>Паламарчук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7</v>
      </c>
      <c r="E5" s="29">
        <v>7</v>
      </c>
      <c r="F5" s="29">
        <v>6</v>
      </c>
      <c r="G5" s="29">
        <v>8</v>
      </c>
      <c r="H5" s="26">
        <f>MIN(C5:G5)</f>
        <v>6</v>
      </c>
      <c r="I5" s="12">
        <f>MAX(C5:G5)</f>
        <v>8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3</v>
      </c>
      <c r="D6" s="29">
        <v>4</v>
      </c>
      <c r="E6" s="29">
        <v>3</v>
      </c>
      <c r="F6" s="29">
        <v>4</v>
      </c>
      <c r="G6" s="29">
        <v>5</v>
      </c>
      <c r="H6" s="26">
        <f aca="true" t="shared" si="0" ref="H6:H21">MIN(C6:G6)</f>
        <v>3</v>
      </c>
      <c r="I6" s="12">
        <f aca="true" t="shared" si="1" ref="I6:I21">MAX(C6:G6)</f>
        <v>5</v>
      </c>
      <c r="J6" s="17">
        <v>3</v>
      </c>
      <c r="K6" s="12">
        <f aca="true" t="shared" si="2" ref="K6:K21">(C6+D6+E6+F6+G6-H6-I6)*J6</f>
        <v>33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6</v>
      </c>
      <c r="F7" s="29">
        <v>6</v>
      </c>
      <c r="G7" s="29">
        <v>7</v>
      </c>
      <c r="H7" s="26">
        <f t="shared" si="0"/>
        <v>6</v>
      </c>
      <c r="I7" s="12">
        <f t="shared" si="1"/>
        <v>7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20</v>
      </c>
      <c r="C8" s="29">
        <v>5</v>
      </c>
      <c r="D8" s="29">
        <v>7</v>
      </c>
      <c r="E8" s="29">
        <v>6</v>
      </c>
      <c r="F8" s="29">
        <v>7</v>
      </c>
      <c r="G8" s="29">
        <v>8</v>
      </c>
      <c r="H8" s="26">
        <f t="shared" si="0"/>
        <v>5</v>
      </c>
      <c r="I8" s="12">
        <f t="shared" si="1"/>
        <v>8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7</v>
      </c>
      <c r="F9" s="29">
        <v>7</v>
      </c>
      <c r="G9" s="29">
        <v>7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80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7</v>
      </c>
      <c r="E10" s="29">
        <v>8</v>
      </c>
      <c r="F10" s="29">
        <v>7</v>
      </c>
      <c r="G10" s="29">
        <v>7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4</v>
      </c>
      <c r="D11" s="29">
        <v>6</v>
      </c>
      <c r="E11" s="29">
        <v>6</v>
      </c>
      <c r="F11" s="29">
        <v>6</v>
      </c>
      <c r="G11" s="29">
        <v>7</v>
      </c>
      <c r="H11" s="26">
        <f t="shared" si="0"/>
        <v>4</v>
      </c>
      <c r="I11" s="12">
        <f t="shared" si="1"/>
        <v>7</v>
      </c>
      <c r="J11" s="17">
        <v>5</v>
      </c>
      <c r="K11" s="12">
        <f t="shared" si="2"/>
        <v>90</v>
      </c>
      <c r="L11" s="6"/>
    </row>
    <row r="12" spans="1:12" ht="25.5" customHeight="1" thickBot="1">
      <c r="A12" s="16">
        <v>8</v>
      </c>
      <c r="B12" s="23" t="s">
        <v>24</v>
      </c>
      <c r="C12" s="29">
        <v>5</v>
      </c>
      <c r="D12" s="29">
        <v>6</v>
      </c>
      <c r="E12" s="29">
        <v>5</v>
      </c>
      <c r="F12" s="29">
        <v>6</v>
      </c>
      <c r="G12" s="29">
        <v>7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68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6</v>
      </c>
      <c r="E13" s="29">
        <v>5</v>
      </c>
      <c r="F13" s="29">
        <v>6</v>
      </c>
      <c r="G13" s="29">
        <v>6</v>
      </c>
      <c r="H13" s="26">
        <f t="shared" si="0"/>
        <v>5</v>
      </c>
      <c r="I13" s="12">
        <f t="shared" si="1"/>
        <v>6</v>
      </c>
      <c r="J13" s="17">
        <v>4</v>
      </c>
      <c r="K13" s="12">
        <f t="shared" si="2"/>
        <v>72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6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6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95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8</v>
      </c>
      <c r="F16" s="29">
        <v>7</v>
      </c>
      <c r="G16" s="29">
        <v>8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23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7</v>
      </c>
      <c r="F17" s="29">
        <v>7</v>
      </c>
      <c r="G17" s="29">
        <v>8</v>
      </c>
      <c r="H17" s="26">
        <f t="shared" si="0"/>
        <v>6</v>
      </c>
      <c r="I17" s="12">
        <f t="shared" si="1"/>
        <v>8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>
        <v>7</v>
      </c>
      <c r="G18" s="29">
        <v>7</v>
      </c>
      <c r="H18" s="26">
        <f t="shared" si="0"/>
        <v>7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5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7</v>
      </c>
      <c r="F20" s="29">
        <v>6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8</v>
      </c>
      <c r="E21" s="29">
        <v>8</v>
      </c>
      <c r="F21" s="29">
        <v>7</v>
      </c>
      <c r="G21" s="29">
        <v>8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1166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9</v>
      </c>
      <c r="B26" s="31" t="str">
        <f>B3</f>
        <v>Паламарчук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7</v>
      </c>
      <c r="F28" s="29">
        <v>7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6</v>
      </c>
      <c r="F30" s="29">
        <v>6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6</v>
      </c>
      <c r="E31" s="29">
        <v>6</v>
      </c>
      <c r="F31" s="29">
        <v>6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54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7</v>
      </c>
      <c r="E32" s="29">
        <v>7</v>
      </c>
      <c r="F32" s="29">
        <v>7</v>
      </c>
      <c r="G32" s="29">
        <v>8</v>
      </c>
      <c r="H32" s="26">
        <f t="shared" si="3"/>
        <v>6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7</v>
      </c>
      <c r="F33" s="29">
        <v>7</v>
      </c>
      <c r="G33" s="29">
        <v>7</v>
      </c>
      <c r="H33" s="26">
        <f t="shared" si="3"/>
        <v>7</v>
      </c>
      <c r="I33" s="12">
        <f t="shared" si="4"/>
        <v>7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4</v>
      </c>
      <c r="D34" s="29">
        <v>6</v>
      </c>
      <c r="E34" s="29">
        <v>6</v>
      </c>
      <c r="F34" s="29">
        <v>6</v>
      </c>
      <c r="G34" s="29">
        <v>7</v>
      </c>
      <c r="H34" s="26">
        <f t="shared" si="3"/>
        <v>4</v>
      </c>
      <c r="I34" s="12">
        <f t="shared" si="4"/>
        <v>7</v>
      </c>
      <c r="J34" s="17">
        <v>5</v>
      </c>
      <c r="K34" s="12">
        <f t="shared" si="5"/>
        <v>90</v>
      </c>
      <c r="L34" s="6"/>
    </row>
    <row r="35" spans="1:12" ht="25.5" customHeight="1" thickBot="1">
      <c r="A35" s="16">
        <v>8</v>
      </c>
      <c r="B35" s="23" t="s">
        <v>24</v>
      </c>
      <c r="C35" s="29">
        <v>5</v>
      </c>
      <c r="D35" s="29">
        <v>6</v>
      </c>
      <c r="E35" s="29">
        <v>6</v>
      </c>
      <c r="F35" s="29">
        <v>6</v>
      </c>
      <c r="G35" s="29">
        <v>7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7</v>
      </c>
      <c r="E36" s="29">
        <v>7</v>
      </c>
      <c r="F36" s="29">
        <v>7</v>
      </c>
      <c r="G36" s="29">
        <v>7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7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6</v>
      </c>
      <c r="F38" s="29">
        <v>6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95</v>
      </c>
      <c r="L38" s="6"/>
    </row>
    <row r="39" spans="1:12" ht="25.5" customHeight="1" thickBot="1">
      <c r="A39" s="16">
        <v>12</v>
      </c>
      <c r="B39" s="23" t="s">
        <v>15</v>
      </c>
      <c r="C39" s="29">
        <v>4</v>
      </c>
      <c r="D39" s="29">
        <v>8</v>
      </c>
      <c r="E39" s="29">
        <v>7</v>
      </c>
      <c r="F39" s="29">
        <v>7</v>
      </c>
      <c r="G39" s="29">
        <v>8</v>
      </c>
      <c r="H39" s="26">
        <f t="shared" si="3"/>
        <v>4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5</v>
      </c>
      <c r="D40" s="29">
        <v>6</v>
      </c>
      <c r="E40" s="29">
        <v>7</v>
      </c>
      <c r="F40" s="29">
        <v>6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95</v>
      </c>
      <c r="L40" s="6"/>
    </row>
    <row r="41" spans="1:12" ht="25.5" customHeight="1" thickBot="1">
      <c r="A41" s="16">
        <v>14</v>
      </c>
      <c r="B41" s="23" t="s">
        <v>29</v>
      </c>
      <c r="C41" s="29">
        <v>6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5</v>
      </c>
      <c r="D42" s="29">
        <v>6</v>
      </c>
      <c r="E42" s="29">
        <v>6</v>
      </c>
      <c r="F42" s="29">
        <v>7</v>
      </c>
      <c r="G42" s="29">
        <v>7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76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6</v>
      </c>
      <c r="E43" s="29">
        <v>6</v>
      </c>
      <c r="F43" s="29">
        <v>6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7</v>
      </c>
      <c r="E44" s="29">
        <v>7</v>
      </c>
      <c r="F44" s="29">
        <v>8</v>
      </c>
      <c r="G44" s="29">
        <v>8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88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1117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9</v>
      </c>
      <c r="B49" s="31" t="str">
        <f>B3</f>
        <v>Паламарчук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6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5</v>
      </c>
      <c r="D52" s="29">
        <v>6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5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7</v>
      </c>
      <c r="E53" s="29">
        <v>7</v>
      </c>
      <c r="F53" s="29">
        <v>7</v>
      </c>
      <c r="G53" s="29">
        <v>8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7</v>
      </c>
      <c r="E54" s="29">
        <v>7</v>
      </c>
      <c r="F54" s="29">
        <v>6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7</v>
      </c>
      <c r="E55" s="29">
        <v>7</v>
      </c>
      <c r="F55" s="29">
        <v>7</v>
      </c>
      <c r="G55" s="29">
        <v>8</v>
      </c>
      <c r="H55" s="26">
        <f t="shared" si="6"/>
        <v>6</v>
      </c>
      <c r="I55" s="12">
        <f t="shared" si="7"/>
        <v>8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8</v>
      </c>
      <c r="E56" s="29">
        <v>7</v>
      </c>
      <c r="F56" s="29">
        <v>6</v>
      </c>
      <c r="G56" s="29">
        <v>7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6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6</v>
      </c>
      <c r="F58" s="29">
        <v>6</v>
      </c>
      <c r="G58" s="29">
        <v>7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7</v>
      </c>
      <c r="F59" s="29">
        <v>7</v>
      </c>
      <c r="G59" s="29">
        <v>7</v>
      </c>
      <c r="H59" s="26">
        <f t="shared" si="6"/>
        <v>7</v>
      </c>
      <c r="I59" s="12">
        <f t="shared" si="7"/>
        <v>7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7</v>
      </c>
      <c r="E60" s="29">
        <v>6</v>
      </c>
      <c r="F60" s="29">
        <v>6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57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6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8</v>
      </c>
      <c r="F62" s="29">
        <v>7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7</v>
      </c>
      <c r="G63" s="29">
        <v>7</v>
      </c>
      <c r="H63" s="26">
        <f t="shared" si="6"/>
        <v>7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6</v>
      </c>
      <c r="G64" s="29">
        <v>7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8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>
        <v>7</v>
      </c>
      <c r="G66" s="29">
        <v>7</v>
      </c>
      <c r="H66" s="26">
        <f t="shared" si="6"/>
        <v>7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6</v>
      </c>
      <c r="F67" s="29">
        <v>7</v>
      </c>
      <c r="G67" s="29">
        <v>8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1212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9</v>
      </c>
      <c r="B72" s="31" t="str">
        <f>B26</f>
        <v>Паламарчук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7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8</v>
      </c>
      <c r="F75" s="29">
        <v>7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66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7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6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8</v>
      </c>
      <c r="F79" s="29">
        <v>7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6</v>
      </c>
      <c r="F80" s="29">
        <v>7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6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7</v>
      </c>
      <c r="F82" s="29">
        <v>7</v>
      </c>
      <c r="G82" s="29">
        <v>7</v>
      </c>
      <c r="H82" s="26">
        <f t="shared" si="9"/>
        <v>7</v>
      </c>
      <c r="I82" s="12">
        <f t="shared" si="10"/>
        <v>7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6</v>
      </c>
      <c r="F84" s="29">
        <v>7</v>
      </c>
      <c r="G84" s="29">
        <v>8</v>
      </c>
      <c r="H84" s="26">
        <f t="shared" si="9"/>
        <v>6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8</v>
      </c>
      <c r="G85" s="29">
        <v>7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7</v>
      </c>
      <c r="F86" s="29">
        <v>7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6</v>
      </c>
      <c r="F87" s="29">
        <v>6</v>
      </c>
      <c r="G87" s="29">
        <v>7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6</v>
      </c>
      <c r="E88" s="29">
        <v>6</v>
      </c>
      <c r="F88" s="29">
        <v>6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1259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таблица'!A15</f>
        <v>11</v>
      </c>
      <c r="B3" s="31" t="str">
        <f>'Итоговая таблица'!B15</f>
        <v>Пилот №11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11</v>
      </c>
      <c r="B26" s="31" t="str">
        <f>B3</f>
        <v>Пилот №11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11</v>
      </c>
      <c r="B49" s="31" t="str">
        <f>B3</f>
        <v>Пилот №11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11</v>
      </c>
      <c r="B72" s="31" t="str">
        <f>B26</f>
        <v>Пилот №11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таблица'!A16</f>
        <v>12</v>
      </c>
      <c r="B3" s="31" t="str">
        <f>'Итоговая таблица'!B16</f>
        <v>Пилот №12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12</v>
      </c>
      <c r="B26" s="31" t="str">
        <f>B3</f>
        <v>Пилот №12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12</v>
      </c>
      <c r="B49" s="31" t="str">
        <f>B3</f>
        <v>Пилот №12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12</v>
      </c>
      <c r="B72" s="31" t="str">
        <f>B26</f>
        <v>Пилот №12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таблица'!A17</f>
        <v>13</v>
      </c>
      <c r="B3" s="31" t="str">
        <f>'Итоговая таблица'!B17</f>
        <v>Пилот №13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13</v>
      </c>
      <c r="B26" s="31" t="str">
        <f>B3</f>
        <v>Пилот №13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13</v>
      </c>
      <c r="B49" s="31" t="str">
        <f>B3</f>
        <v>Пилот №13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13</v>
      </c>
      <c r="B72" s="31" t="str">
        <f>B26</f>
        <v>Пилот №13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таблица'!A18</f>
        <v>14</v>
      </c>
      <c r="B3" s="31" t="str">
        <f>'Итоговая таблица'!B18</f>
        <v>Пилот №14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14</v>
      </c>
      <c r="B26" s="31" t="str">
        <f>B3</f>
        <v>Пилот №14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14</v>
      </c>
      <c r="B49" s="31" t="str">
        <f>B3</f>
        <v>Пилот №14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14</v>
      </c>
      <c r="B72" s="31" t="str">
        <f>B26</f>
        <v>Пилот №14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J97" sqref="J97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таблица'!A19</f>
        <v>15</v>
      </c>
      <c r="B3" s="31" t="str">
        <f>'Итоговая таблица'!B19</f>
        <v>Пилот №15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15</v>
      </c>
      <c r="B26" s="31" t="str">
        <f>B3</f>
        <v>Пилот №15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15</v>
      </c>
      <c r="B49" s="31" t="str">
        <f>B3</f>
        <v>Пилот №15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15</v>
      </c>
      <c r="B72" s="31" t="str">
        <f>B26</f>
        <v>Пилот №15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18" top="0.28" bottom="0.48" header="0.18" footer="0.52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таблица'!A20</f>
        <v>16</v>
      </c>
      <c r="B3" s="31" t="str">
        <f>'Итоговая таблица'!B20</f>
        <v>Пилот №16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16</v>
      </c>
      <c r="B26" s="31" t="str">
        <f>B3</f>
        <v>Пилот №16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16</v>
      </c>
      <c r="B49" s="31" t="str">
        <f>B3</f>
        <v>Пилот №16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16</v>
      </c>
      <c r="B72" s="31" t="str">
        <f>B26</f>
        <v>Пилот №16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таблица'!A21</f>
        <v>17</v>
      </c>
      <c r="B3" s="31" t="str">
        <f>'Итоговая таблица'!B21</f>
        <v>Пилот №17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17</v>
      </c>
      <c r="B26" s="31" t="str">
        <f>B3</f>
        <v>Пилот №17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17</v>
      </c>
      <c r="B49" s="31" t="str">
        <f>B3</f>
        <v>Пилот №17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17</v>
      </c>
      <c r="B72" s="31" t="str">
        <f>B26</f>
        <v>Пилот №17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15.7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2" s="13" customFormat="1" ht="12.75" customHeight="1">
      <c r="A3" s="47" t="s">
        <v>10</v>
      </c>
      <c r="B3" s="47" t="s">
        <v>1</v>
      </c>
      <c r="C3" s="47" t="s">
        <v>38</v>
      </c>
      <c r="D3" s="47"/>
      <c r="E3" s="47" t="s">
        <v>39</v>
      </c>
      <c r="F3" s="47"/>
      <c r="G3" s="47" t="s">
        <v>40</v>
      </c>
      <c r="H3" s="47"/>
      <c r="I3" s="47" t="s">
        <v>41</v>
      </c>
      <c r="J3" s="47"/>
      <c r="K3" s="47" t="s">
        <v>53</v>
      </c>
      <c r="L3" s="49" t="s">
        <v>9</v>
      </c>
    </row>
    <row r="4" spans="1:12" s="13" customFormat="1" ht="25.5" customHeight="1">
      <c r="A4" s="47"/>
      <c r="B4" s="47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47"/>
      <c r="L4" s="50"/>
    </row>
    <row r="5" spans="1:12" ht="22.5" customHeight="1">
      <c r="A5" s="40">
        <v>1</v>
      </c>
      <c r="B5" s="41" t="s">
        <v>77</v>
      </c>
      <c r="C5" s="42">
        <f>Сидорцов!K$22</f>
        <v>987</v>
      </c>
      <c r="D5" s="42">
        <f>IF(MAX(C$5:C$24)=0,0,C5/MAX(C$5:C$24)*1000)</f>
        <v>699.0084985835693</v>
      </c>
      <c r="E5" s="42">
        <f>Сидорцов!K$45</f>
        <v>1048</v>
      </c>
      <c r="F5" s="42">
        <f>IF(MAX(E$5:E$24)=0,0,E5/MAX(E$5:E$24)*1000)</f>
        <v>732.3549965059399</v>
      </c>
      <c r="G5" s="42">
        <f>Сидорцов!K$68</f>
        <v>1118</v>
      </c>
      <c r="H5" s="42">
        <f>IF(MAX(G$5:G$24)=0,0,G5/MAX(G$5:G$24)*1000)</f>
        <v>765.7534246575343</v>
      </c>
      <c r="I5" s="42">
        <f>Сидорцов!K$91</f>
        <v>1156</v>
      </c>
      <c r="J5" s="42">
        <f>IF(MAX(I$5:I$24)=0,0,I5/MAX(I$5:I$24)*1000)</f>
        <v>792.3235092529129</v>
      </c>
      <c r="K5" s="42">
        <f>D5+F5+H5+J5-MIN(D5,F5,H5,J5)</f>
        <v>2290.4319304163873</v>
      </c>
      <c r="L5" s="55">
        <v>7</v>
      </c>
    </row>
    <row r="6" spans="1:12" ht="22.5" customHeight="1">
      <c r="A6" s="40">
        <v>2</v>
      </c>
      <c r="B6" s="41" t="s">
        <v>78</v>
      </c>
      <c r="C6" s="42">
        <f>Макаров!K$22</f>
        <v>1399</v>
      </c>
      <c r="D6" s="42">
        <f aca="true" t="shared" si="0" ref="D6:D24">IF(MAX(C$5:C$24)=0,0,C6/MAX(C$5:C$24)*1000)</f>
        <v>990.7932011331445</v>
      </c>
      <c r="E6" s="42">
        <f>Макаров!K$45</f>
        <v>1409</v>
      </c>
      <c r="F6" s="42">
        <f aca="true" t="shared" si="1" ref="F6:F24">IF(MAX(E$5:E$24)=0,0,E6/MAX(E$5:E$24)*1000)</f>
        <v>984.6261355695318</v>
      </c>
      <c r="G6" s="42">
        <f>Макаров!K$68</f>
        <v>1458</v>
      </c>
      <c r="H6" s="42">
        <f aca="true" t="shared" si="2" ref="H6:H24">IF(MAX(G$5:G$24)=0,0,G6/MAX(G$5:G$24)*1000)</f>
        <v>998.6301369863013</v>
      </c>
      <c r="I6" s="42">
        <f>Макаров!K$91</f>
        <v>1439</v>
      </c>
      <c r="J6" s="42">
        <f aca="true" t="shared" si="3" ref="J6:J24">IF(MAX(I$5:I$24)=0,0,I6/MAX(I$5:I$24)*1000)</f>
        <v>986.2919808087731</v>
      </c>
      <c r="K6" s="42">
        <f aca="true" t="shared" si="4" ref="K6:K24">D6+F6+H6+J6-MIN(D6,F6,H6,J6)</f>
        <v>2975.715318928219</v>
      </c>
      <c r="L6" s="55">
        <v>2</v>
      </c>
    </row>
    <row r="7" spans="1:12" ht="22.5" customHeight="1">
      <c r="A7" s="40">
        <v>3</v>
      </c>
      <c r="B7" s="41" t="s">
        <v>79</v>
      </c>
      <c r="C7" s="42">
        <f>Гаврильченко!K$22</f>
        <v>1297</v>
      </c>
      <c r="D7" s="42">
        <f t="shared" si="0"/>
        <v>918.5552407932012</v>
      </c>
      <c r="E7" s="42">
        <f>Гаврильченко!K$45</f>
        <v>1335</v>
      </c>
      <c r="F7" s="42">
        <f t="shared" si="1"/>
        <v>932.9140461215933</v>
      </c>
      <c r="G7" s="42">
        <f>Гаврильченко!K$68</f>
        <v>1367</v>
      </c>
      <c r="H7" s="42">
        <f t="shared" si="2"/>
        <v>936.3013698630137</v>
      </c>
      <c r="I7" s="42">
        <f>Гаврильченко!K$91</f>
        <v>1423</v>
      </c>
      <c r="J7" s="42">
        <f t="shared" si="3"/>
        <v>975.3255654557917</v>
      </c>
      <c r="K7" s="42">
        <f t="shared" si="4"/>
        <v>2844.5409814403984</v>
      </c>
      <c r="L7" s="55">
        <v>3</v>
      </c>
    </row>
    <row r="8" spans="1:12" ht="22.5" customHeight="1">
      <c r="A8" s="40">
        <v>4</v>
      </c>
      <c r="B8" s="41" t="s">
        <v>80</v>
      </c>
      <c r="C8" s="42">
        <f>Мкртичян!K$22</f>
        <v>863</v>
      </c>
      <c r="D8" s="42">
        <f t="shared" si="0"/>
        <v>611.1898016997167</v>
      </c>
      <c r="E8" s="42">
        <f>Мкртичян!K$45</f>
        <v>1092</v>
      </c>
      <c r="F8" s="42">
        <f t="shared" si="1"/>
        <v>763.1027253668763</v>
      </c>
      <c r="G8" s="42">
        <f>Мкртичян!K$68</f>
        <v>1061</v>
      </c>
      <c r="H8" s="42">
        <f t="shared" si="2"/>
        <v>726.7123287671234</v>
      </c>
      <c r="I8" s="42">
        <f>Мкртичян!K$91</f>
        <v>1098</v>
      </c>
      <c r="J8" s="42">
        <f t="shared" si="3"/>
        <v>752.5702535983551</v>
      </c>
      <c r="K8" s="42">
        <f t="shared" si="4"/>
        <v>2242.3853077323547</v>
      </c>
      <c r="L8" s="55">
        <v>9</v>
      </c>
    </row>
    <row r="9" spans="1:12" ht="22.5" customHeight="1">
      <c r="A9" s="40">
        <v>5</v>
      </c>
      <c r="B9" s="41" t="s">
        <v>81</v>
      </c>
      <c r="C9" s="42">
        <f>Максименков!K$22</f>
        <v>1244</v>
      </c>
      <c r="D9" s="42">
        <f t="shared" si="0"/>
        <v>881.0198300283287</v>
      </c>
      <c r="E9" s="42">
        <f>Максименков!K$45</f>
        <v>1231</v>
      </c>
      <c r="F9" s="42">
        <f t="shared" si="1"/>
        <v>860.2375960866527</v>
      </c>
      <c r="G9" s="42">
        <f>Максименков!K$68</f>
        <v>1268</v>
      </c>
      <c r="H9" s="42">
        <f t="shared" si="2"/>
        <v>868.4931506849315</v>
      </c>
      <c r="I9" s="42">
        <f>Максименков!K$91</f>
        <v>1150</v>
      </c>
      <c r="J9" s="42">
        <f t="shared" si="3"/>
        <v>788.2111034955449</v>
      </c>
      <c r="K9" s="42">
        <f t="shared" si="4"/>
        <v>2609.750576799913</v>
      </c>
      <c r="L9" s="55">
        <v>5</v>
      </c>
    </row>
    <row r="10" spans="1:12" ht="22.5" customHeight="1">
      <c r="A10" s="40">
        <v>6</v>
      </c>
      <c r="B10" s="41" t="s">
        <v>82</v>
      </c>
      <c r="C10" s="42">
        <f>Тарновский!K$22</f>
        <v>1242</v>
      </c>
      <c r="D10" s="42">
        <f t="shared" si="0"/>
        <v>879.6033994334279</v>
      </c>
      <c r="E10" s="42">
        <f>Тарновский!K$45</f>
        <v>1167</v>
      </c>
      <c r="F10" s="42">
        <f t="shared" si="1"/>
        <v>815.5136268343815</v>
      </c>
      <c r="G10" s="42">
        <f>Тарновский!K$68</f>
        <v>1264</v>
      </c>
      <c r="H10" s="42">
        <f t="shared" si="2"/>
        <v>865.7534246575342</v>
      </c>
      <c r="I10" s="42">
        <f>Тарновский!K$91</f>
        <v>1279</v>
      </c>
      <c r="J10" s="42">
        <f t="shared" si="3"/>
        <v>876.6278272789582</v>
      </c>
      <c r="K10" s="42">
        <f t="shared" si="4"/>
        <v>2621.9846513699204</v>
      </c>
      <c r="L10" s="55">
        <v>4</v>
      </c>
    </row>
    <row r="11" spans="1:12" ht="22.5" customHeight="1">
      <c r="A11" s="40">
        <v>7</v>
      </c>
      <c r="B11" s="41" t="s">
        <v>83</v>
      </c>
      <c r="C11" s="42">
        <f>Роговой!K$22</f>
        <v>1412</v>
      </c>
      <c r="D11" s="42">
        <f t="shared" si="0"/>
        <v>1000</v>
      </c>
      <c r="E11" s="42">
        <f>Роговой!K$45</f>
        <v>1431</v>
      </c>
      <c r="F11" s="42">
        <f t="shared" si="1"/>
        <v>1000</v>
      </c>
      <c r="G11" s="42">
        <f>Роговой!K$68</f>
        <v>1460</v>
      </c>
      <c r="H11" s="42">
        <f t="shared" si="2"/>
        <v>1000</v>
      </c>
      <c r="I11" s="42">
        <f>Роговой!K$91</f>
        <v>1459</v>
      </c>
      <c r="J11" s="42">
        <f t="shared" si="3"/>
        <v>1000</v>
      </c>
      <c r="K11" s="42">
        <f t="shared" si="4"/>
        <v>3000</v>
      </c>
      <c r="L11" s="55">
        <v>1</v>
      </c>
    </row>
    <row r="12" spans="1:12" ht="22.5" customHeight="1">
      <c r="A12" s="40">
        <v>8</v>
      </c>
      <c r="B12" s="41" t="s">
        <v>84</v>
      </c>
      <c r="C12" s="42">
        <f>Гончар!K$22</f>
        <v>1029</v>
      </c>
      <c r="D12" s="42">
        <f t="shared" si="0"/>
        <v>728.7535410764873</v>
      </c>
      <c r="E12" s="42">
        <f>Гончар!K$45</f>
        <v>1110</v>
      </c>
      <c r="F12" s="42">
        <f t="shared" si="1"/>
        <v>775.6813417190775</v>
      </c>
      <c r="G12" s="42">
        <f>Гончар!K$68</f>
        <v>1110</v>
      </c>
      <c r="H12" s="42">
        <f t="shared" si="2"/>
        <v>760.2739726027397</v>
      </c>
      <c r="I12" s="42">
        <f>Гончар!K$91</f>
        <v>1047</v>
      </c>
      <c r="J12" s="42">
        <f t="shared" si="3"/>
        <v>717.6148046607266</v>
      </c>
      <c r="K12" s="42">
        <f t="shared" si="4"/>
        <v>2264.708855398304</v>
      </c>
      <c r="L12" s="55">
        <v>8</v>
      </c>
    </row>
    <row r="13" spans="1:12" ht="22.5" customHeight="1">
      <c r="A13" s="40">
        <v>9</v>
      </c>
      <c r="B13" s="41" t="s">
        <v>69</v>
      </c>
      <c r="C13" s="42">
        <f>Паламарчук!K$22</f>
        <v>1166</v>
      </c>
      <c r="D13" s="42">
        <f t="shared" si="0"/>
        <v>825.7790368271955</v>
      </c>
      <c r="E13" s="42">
        <f>Паламарчук!K$45</f>
        <v>1117</v>
      </c>
      <c r="F13" s="42">
        <f t="shared" si="1"/>
        <v>780.5730258560448</v>
      </c>
      <c r="G13" s="42">
        <f>Паламарчук!K$68</f>
        <v>1212</v>
      </c>
      <c r="H13" s="42">
        <f t="shared" si="2"/>
        <v>830.1369863013699</v>
      </c>
      <c r="I13" s="42">
        <f>Паламарчук!K$91</f>
        <v>1259</v>
      </c>
      <c r="J13" s="42">
        <f t="shared" si="3"/>
        <v>862.9198080877313</v>
      </c>
      <c r="K13" s="42">
        <f t="shared" si="4"/>
        <v>2518.835831216297</v>
      </c>
      <c r="L13" s="55">
        <v>6</v>
      </c>
    </row>
    <row r="14" spans="1:12" ht="22.5" customHeight="1" hidden="1">
      <c r="A14" s="40">
        <v>10</v>
      </c>
      <c r="B14" s="41" t="s">
        <v>33</v>
      </c>
      <c r="C14" s="42">
        <f>'Пилот №10'!K$22</f>
        <v>0</v>
      </c>
      <c r="D14" s="43">
        <f t="shared" si="0"/>
        <v>0</v>
      </c>
      <c r="E14" s="43">
        <f>'Пилот №10'!K$45</f>
        <v>0</v>
      </c>
      <c r="F14" s="43">
        <f t="shared" si="1"/>
        <v>0</v>
      </c>
      <c r="G14" s="43">
        <f>'Пилот №10'!K$68</f>
        <v>0</v>
      </c>
      <c r="H14" s="43">
        <f t="shared" si="2"/>
        <v>0</v>
      </c>
      <c r="I14" s="43">
        <f>'Пилот №10'!K$91</f>
        <v>0</v>
      </c>
      <c r="J14" s="43">
        <f t="shared" si="3"/>
        <v>0</v>
      </c>
      <c r="K14" s="44">
        <f t="shared" si="4"/>
        <v>0</v>
      </c>
      <c r="L14" s="39"/>
    </row>
    <row r="15" spans="1:12" ht="22.5" customHeight="1" hidden="1">
      <c r="A15" s="40">
        <v>11</v>
      </c>
      <c r="B15" s="41" t="s">
        <v>34</v>
      </c>
      <c r="C15" s="42">
        <f>'Пилот №11'!K$22</f>
        <v>0</v>
      </c>
      <c r="D15" s="43">
        <f t="shared" si="0"/>
        <v>0</v>
      </c>
      <c r="E15" s="43">
        <f>'Пилот №11'!K$45</f>
        <v>0</v>
      </c>
      <c r="F15" s="43">
        <f t="shared" si="1"/>
        <v>0</v>
      </c>
      <c r="G15" s="43">
        <f>'Пилот №11'!K$68</f>
        <v>0</v>
      </c>
      <c r="H15" s="43">
        <f t="shared" si="2"/>
        <v>0</v>
      </c>
      <c r="I15" s="43">
        <f>'Пилот №11'!K$91</f>
        <v>0</v>
      </c>
      <c r="J15" s="43">
        <f t="shared" si="3"/>
        <v>0</v>
      </c>
      <c r="K15" s="44">
        <f t="shared" si="4"/>
        <v>0</v>
      </c>
      <c r="L15" s="39"/>
    </row>
    <row r="16" spans="1:12" ht="22.5" customHeight="1" hidden="1">
      <c r="A16" s="40">
        <v>12</v>
      </c>
      <c r="B16" s="41" t="s">
        <v>35</v>
      </c>
      <c r="C16" s="42">
        <f>'Пилот №12'!K$22</f>
        <v>0</v>
      </c>
      <c r="D16" s="43">
        <f t="shared" si="0"/>
        <v>0</v>
      </c>
      <c r="E16" s="43">
        <f>'Пилот №12'!K$45</f>
        <v>0</v>
      </c>
      <c r="F16" s="43">
        <f t="shared" si="1"/>
        <v>0</v>
      </c>
      <c r="G16" s="43">
        <f>'Пилот №12'!K$68</f>
        <v>0</v>
      </c>
      <c r="H16" s="43">
        <f t="shared" si="2"/>
        <v>0</v>
      </c>
      <c r="I16" s="43">
        <f>'Пилот №12'!K$91</f>
        <v>0</v>
      </c>
      <c r="J16" s="43">
        <f t="shared" si="3"/>
        <v>0</v>
      </c>
      <c r="K16" s="44">
        <f t="shared" si="4"/>
        <v>0</v>
      </c>
      <c r="L16" s="39"/>
    </row>
    <row r="17" spans="1:12" ht="22.5" customHeight="1" hidden="1">
      <c r="A17" s="40">
        <v>13</v>
      </c>
      <c r="B17" s="41" t="s">
        <v>36</v>
      </c>
      <c r="C17" s="42">
        <f>'Пилот №13'!K$22</f>
        <v>0</v>
      </c>
      <c r="D17" s="43">
        <f t="shared" si="0"/>
        <v>0</v>
      </c>
      <c r="E17" s="43">
        <f>'Пилот №13'!K$45</f>
        <v>0</v>
      </c>
      <c r="F17" s="43">
        <f t="shared" si="1"/>
        <v>0</v>
      </c>
      <c r="G17" s="43">
        <f>'Пилот №13'!K$68</f>
        <v>0</v>
      </c>
      <c r="H17" s="43">
        <f t="shared" si="2"/>
        <v>0</v>
      </c>
      <c r="I17" s="43">
        <f>'Пилот №13'!K$91</f>
        <v>0</v>
      </c>
      <c r="J17" s="43">
        <f t="shared" si="3"/>
        <v>0</v>
      </c>
      <c r="K17" s="44">
        <f t="shared" si="4"/>
        <v>0</v>
      </c>
      <c r="L17" s="39"/>
    </row>
    <row r="18" spans="1:12" ht="22.5" customHeight="1" hidden="1">
      <c r="A18" s="40">
        <v>14</v>
      </c>
      <c r="B18" s="41" t="s">
        <v>37</v>
      </c>
      <c r="C18" s="42">
        <f>'Пилот №14'!K$22</f>
        <v>0</v>
      </c>
      <c r="D18" s="43">
        <f t="shared" si="0"/>
        <v>0</v>
      </c>
      <c r="E18" s="43">
        <f>'Пилот №14'!K$45</f>
        <v>0</v>
      </c>
      <c r="F18" s="43">
        <f t="shared" si="1"/>
        <v>0</v>
      </c>
      <c r="G18" s="43">
        <f>'Пилот №14'!K$68</f>
        <v>0</v>
      </c>
      <c r="H18" s="43">
        <f t="shared" si="2"/>
        <v>0</v>
      </c>
      <c r="I18" s="43">
        <f>'Пилот №14'!K$91</f>
        <v>0</v>
      </c>
      <c r="J18" s="43">
        <f t="shared" si="3"/>
        <v>0</v>
      </c>
      <c r="K18" s="44">
        <f t="shared" si="4"/>
        <v>0</v>
      </c>
      <c r="L18" s="39"/>
    </row>
    <row r="19" spans="1:12" ht="22.5" customHeight="1" hidden="1">
      <c r="A19" s="40">
        <v>15</v>
      </c>
      <c r="B19" s="41" t="s">
        <v>42</v>
      </c>
      <c r="C19" s="42">
        <f>'Пилот №15'!K$22</f>
        <v>0</v>
      </c>
      <c r="D19" s="43">
        <f t="shared" si="0"/>
        <v>0</v>
      </c>
      <c r="E19" s="43">
        <f>'Пилот №15'!K$45</f>
        <v>0</v>
      </c>
      <c r="F19" s="43">
        <f t="shared" si="1"/>
        <v>0</v>
      </c>
      <c r="G19" s="43">
        <f>'Пилот №15'!K$68</f>
        <v>0</v>
      </c>
      <c r="H19" s="43">
        <f t="shared" si="2"/>
        <v>0</v>
      </c>
      <c r="I19" s="43">
        <f>'Пилот №15'!K$91</f>
        <v>0</v>
      </c>
      <c r="J19" s="43">
        <f t="shared" si="3"/>
        <v>0</v>
      </c>
      <c r="K19" s="44">
        <f t="shared" si="4"/>
        <v>0</v>
      </c>
      <c r="L19" s="39"/>
    </row>
    <row r="20" spans="1:12" ht="22.5" customHeight="1" hidden="1">
      <c r="A20" s="40">
        <v>16</v>
      </c>
      <c r="B20" s="41" t="s">
        <v>43</v>
      </c>
      <c r="C20" s="42">
        <f>'Пилот №16'!K$22</f>
        <v>0</v>
      </c>
      <c r="D20" s="43">
        <f t="shared" si="0"/>
        <v>0</v>
      </c>
      <c r="E20" s="43">
        <f>'Пилот №16'!K$45</f>
        <v>0</v>
      </c>
      <c r="F20" s="43">
        <f t="shared" si="1"/>
        <v>0</v>
      </c>
      <c r="G20" s="43">
        <f>'Пилот №16'!K$68</f>
        <v>0</v>
      </c>
      <c r="H20" s="43">
        <f t="shared" si="2"/>
        <v>0</v>
      </c>
      <c r="I20" s="43">
        <f>'Пилот №16'!K$91</f>
        <v>0</v>
      </c>
      <c r="J20" s="43">
        <f t="shared" si="3"/>
        <v>0</v>
      </c>
      <c r="K20" s="44">
        <f t="shared" si="4"/>
        <v>0</v>
      </c>
      <c r="L20" s="39"/>
    </row>
    <row r="21" spans="1:12" ht="22.5" customHeight="1" hidden="1">
      <c r="A21" s="40">
        <v>17</v>
      </c>
      <c r="B21" s="41" t="s">
        <v>44</v>
      </c>
      <c r="C21" s="42">
        <f>'Пилот №17'!K$22</f>
        <v>0</v>
      </c>
      <c r="D21" s="43">
        <f t="shared" si="0"/>
        <v>0</v>
      </c>
      <c r="E21" s="43">
        <f>'Пилот №17'!K$45</f>
        <v>0</v>
      </c>
      <c r="F21" s="43">
        <f t="shared" si="1"/>
        <v>0</v>
      </c>
      <c r="G21" s="43">
        <f>'Пилот №17'!K$68</f>
        <v>0</v>
      </c>
      <c r="H21" s="43">
        <f t="shared" si="2"/>
        <v>0</v>
      </c>
      <c r="I21" s="43">
        <f>'Пилот №17'!K$91</f>
        <v>0</v>
      </c>
      <c r="J21" s="43">
        <f t="shared" si="3"/>
        <v>0</v>
      </c>
      <c r="K21" s="44">
        <f t="shared" si="4"/>
        <v>0</v>
      </c>
      <c r="L21" s="39"/>
    </row>
    <row r="22" spans="1:12" ht="22.5" customHeight="1" hidden="1">
      <c r="A22" s="40">
        <v>18</v>
      </c>
      <c r="B22" s="41" t="s">
        <v>45</v>
      </c>
      <c r="C22" s="42">
        <f>'Пилот №18'!K$22</f>
        <v>0</v>
      </c>
      <c r="D22" s="43">
        <f t="shared" si="0"/>
        <v>0</v>
      </c>
      <c r="E22" s="43">
        <f>'Пилот №18'!K$45</f>
        <v>0</v>
      </c>
      <c r="F22" s="43">
        <f t="shared" si="1"/>
        <v>0</v>
      </c>
      <c r="G22" s="43">
        <f>'Пилот №18'!K$68</f>
        <v>0</v>
      </c>
      <c r="H22" s="43">
        <f t="shared" si="2"/>
        <v>0</v>
      </c>
      <c r="I22" s="43">
        <f>'Пилот №18'!K$91</f>
        <v>0</v>
      </c>
      <c r="J22" s="43">
        <f t="shared" si="3"/>
        <v>0</v>
      </c>
      <c r="K22" s="44">
        <f t="shared" si="4"/>
        <v>0</v>
      </c>
      <c r="L22" s="39"/>
    </row>
    <row r="23" spans="1:12" ht="22.5" customHeight="1" hidden="1">
      <c r="A23" s="40">
        <v>19</v>
      </c>
      <c r="B23" s="41" t="s">
        <v>46</v>
      </c>
      <c r="C23" s="42">
        <f>'Пилот №19'!K$22</f>
        <v>0</v>
      </c>
      <c r="D23" s="43">
        <f t="shared" si="0"/>
        <v>0</v>
      </c>
      <c r="E23" s="43">
        <f>'Пилот №19'!K$45</f>
        <v>0</v>
      </c>
      <c r="F23" s="43">
        <f t="shared" si="1"/>
        <v>0</v>
      </c>
      <c r="G23" s="43">
        <f>'Пилот №19'!K$68</f>
        <v>0</v>
      </c>
      <c r="H23" s="43">
        <f t="shared" si="2"/>
        <v>0</v>
      </c>
      <c r="I23" s="43">
        <f>'Пилот №19'!K$91</f>
        <v>0</v>
      </c>
      <c r="J23" s="43">
        <f t="shared" si="3"/>
        <v>0</v>
      </c>
      <c r="K23" s="44">
        <f t="shared" si="4"/>
        <v>0</v>
      </c>
      <c r="L23" s="39"/>
    </row>
    <row r="24" spans="1:12" ht="22.5" customHeight="1" hidden="1">
      <c r="A24" s="40">
        <v>20</v>
      </c>
      <c r="B24" s="41" t="s">
        <v>47</v>
      </c>
      <c r="C24" s="42">
        <f>'Пилот №20'!K$22</f>
        <v>0</v>
      </c>
      <c r="D24" s="43">
        <f t="shared" si="0"/>
        <v>0</v>
      </c>
      <c r="E24" s="43">
        <f>'Пилот №20'!K$45</f>
        <v>0</v>
      </c>
      <c r="F24" s="43">
        <f t="shared" si="1"/>
        <v>0</v>
      </c>
      <c r="G24" s="43">
        <f>'Пилот №20'!K$68</f>
        <v>0</v>
      </c>
      <c r="H24" s="43">
        <f t="shared" si="2"/>
        <v>0</v>
      </c>
      <c r="I24" s="43">
        <f>'Пилот №20'!K$91</f>
        <v>0</v>
      </c>
      <c r="J24" s="43">
        <f t="shared" si="3"/>
        <v>0</v>
      </c>
      <c r="K24" s="44">
        <f t="shared" si="4"/>
        <v>0</v>
      </c>
      <c r="L24" s="39"/>
    </row>
    <row r="25" spans="1:12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5"/>
      <c r="L25" s="36"/>
    </row>
    <row r="26" ht="12.75">
      <c r="A26" t="s">
        <v>13</v>
      </c>
    </row>
    <row r="28" ht="12.75">
      <c r="A28" t="s">
        <v>14</v>
      </c>
    </row>
    <row r="31" spans="1:4" ht="35.25" customHeight="1">
      <c r="A31" s="37"/>
      <c r="B31" s="37" t="s">
        <v>52</v>
      </c>
      <c r="C31" s="48" t="s">
        <v>48</v>
      </c>
      <c r="D31" s="48"/>
    </row>
    <row r="32" spans="1:4" ht="12.75">
      <c r="A32" s="37">
        <v>1</v>
      </c>
      <c r="B32" s="37" t="s">
        <v>72</v>
      </c>
      <c r="C32" s="45" t="s">
        <v>70</v>
      </c>
      <c r="D32" s="46"/>
    </row>
    <row r="33" spans="1:4" ht="12.75">
      <c r="A33" s="37">
        <v>2</v>
      </c>
      <c r="B33" s="37" t="s">
        <v>73</v>
      </c>
      <c r="C33" s="45" t="s">
        <v>49</v>
      </c>
      <c r="D33" s="46"/>
    </row>
    <row r="34" spans="1:4" ht="12.75">
      <c r="A34" s="37">
        <v>3</v>
      </c>
      <c r="B34" s="37" t="s">
        <v>74</v>
      </c>
      <c r="C34" s="45" t="s">
        <v>50</v>
      </c>
      <c r="D34" s="46"/>
    </row>
    <row r="35" spans="1:4" ht="12.75">
      <c r="A35" s="37">
        <v>4</v>
      </c>
      <c r="B35" s="37" t="s">
        <v>75</v>
      </c>
      <c r="C35" s="45" t="s">
        <v>51</v>
      </c>
      <c r="D35" s="46"/>
    </row>
    <row r="36" spans="1:4" ht="12.75">
      <c r="A36" s="37">
        <v>5</v>
      </c>
      <c r="B36" s="37" t="s">
        <v>76</v>
      </c>
      <c r="C36" s="45" t="s">
        <v>71</v>
      </c>
      <c r="D36" s="46"/>
    </row>
  </sheetData>
  <sheetProtection/>
  <mergeCells count="15">
    <mergeCell ref="L3:L4"/>
    <mergeCell ref="A1:K1"/>
    <mergeCell ref="E3:F3"/>
    <mergeCell ref="G3:H3"/>
    <mergeCell ref="K3:K4"/>
    <mergeCell ref="C34:D34"/>
    <mergeCell ref="C35:D35"/>
    <mergeCell ref="C36:D36"/>
    <mergeCell ref="A3:A4"/>
    <mergeCell ref="B3:B4"/>
    <mergeCell ref="I3:J3"/>
    <mergeCell ref="C31:D31"/>
    <mergeCell ref="C32:D32"/>
    <mergeCell ref="C33:D33"/>
    <mergeCell ref="C3:D3"/>
  </mergeCells>
  <printOptions/>
  <pageMargins left="0.28" right="0.24" top="0.45" bottom="0.53" header="0.3" footer="0.3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таблица'!A22</f>
        <v>18</v>
      </c>
      <c r="B3" s="31" t="str">
        <f>'Итоговая таблица'!B22</f>
        <v>Пилот №18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18</v>
      </c>
      <c r="B26" s="31" t="str">
        <f>B3</f>
        <v>Пилот №18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18</v>
      </c>
      <c r="B49" s="31" t="str">
        <f>B3</f>
        <v>Пилот №18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18</v>
      </c>
      <c r="B72" s="31" t="str">
        <f>B26</f>
        <v>Пилот №18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таблица'!A23</f>
        <v>19</v>
      </c>
      <c r="B3" s="31" t="str">
        <f>'Итоговая таблица'!B23</f>
        <v>Пилот №19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19</v>
      </c>
      <c r="B26" s="31" t="str">
        <f>B3</f>
        <v>Пилот №19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19</v>
      </c>
      <c r="B49" s="31" t="str">
        <f>B3</f>
        <v>Пилот №19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19</v>
      </c>
      <c r="B72" s="31" t="str">
        <f>B26</f>
        <v>Пилот №19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таблица'!A24</f>
        <v>20</v>
      </c>
      <c r="B3" s="31" t="str">
        <f>'Итоговая таблица'!B24</f>
        <v>Пилот №20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20</v>
      </c>
      <c r="B26" s="31" t="str">
        <f>B3</f>
        <v>Пилот №20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20</v>
      </c>
      <c r="B49" s="31" t="str">
        <f>B3</f>
        <v>Пилот №20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20</v>
      </c>
      <c r="B72" s="31" t="str">
        <f>B26</f>
        <v>Пилот №20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таблица'!A5</f>
        <v>1</v>
      </c>
      <c r="B3" s="31" t="str">
        <f>'Итоговая таблица'!B5</f>
        <v>Сидорцов Олег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5</v>
      </c>
      <c r="E5" s="29">
        <v>6</v>
      </c>
      <c r="F5" s="29">
        <v>6</v>
      </c>
      <c r="G5" s="29">
        <v>7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7</v>
      </c>
      <c r="E6" s="29">
        <v>6</v>
      </c>
      <c r="F6" s="29">
        <v>7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57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5</v>
      </c>
      <c r="E7" s="29">
        <v>5</v>
      </c>
      <c r="F7" s="29">
        <v>6</v>
      </c>
      <c r="G7" s="29">
        <v>6</v>
      </c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7</v>
      </c>
      <c r="F8" s="29">
        <v>7</v>
      </c>
      <c r="G8" s="29">
        <v>6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57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6</v>
      </c>
      <c r="F9" s="29">
        <v>7</v>
      </c>
      <c r="G9" s="29">
        <v>7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7</v>
      </c>
      <c r="F10" s="29">
        <v>7</v>
      </c>
      <c r="G10" s="29">
        <v>7</v>
      </c>
      <c r="H10" s="26">
        <f t="shared" si="0"/>
        <v>7</v>
      </c>
      <c r="I10" s="12">
        <f t="shared" si="1"/>
        <v>7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5</v>
      </c>
      <c r="D11" s="29">
        <v>2</v>
      </c>
      <c r="E11" s="29">
        <v>2</v>
      </c>
      <c r="F11" s="29">
        <v>4</v>
      </c>
      <c r="G11" s="29">
        <v>3</v>
      </c>
      <c r="H11" s="26">
        <f t="shared" si="0"/>
        <v>2</v>
      </c>
      <c r="I11" s="12">
        <f t="shared" si="1"/>
        <v>5</v>
      </c>
      <c r="J11" s="17">
        <v>5</v>
      </c>
      <c r="K11" s="12">
        <f t="shared" si="2"/>
        <v>45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5</v>
      </c>
      <c r="E12" s="29">
        <v>5</v>
      </c>
      <c r="F12" s="29">
        <v>6</v>
      </c>
      <c r="G12" s="29">
        <v>6</v>
      </c>
      <c r="H12" s="26">
        <f t="shared" si="0"/>
        <v>5</v>
      </c>
      <c r="I12" s="12">
        <f t="shared" si="1"/>
        <v>6</v>
      </c>
      <c r="J12" s="17">
        <v>4</v>
      </c>
      <c r="K12" s="12">
        <f t="shared" si="2"/>
        <v>68</v>
      </c>
      <c r="L12" s="6"/>
    </row>
    <row r="13" spans="1:12" ht="25.5" customHeight="1" thickBot="1">
      <c r="A13" s="16">
        <v>9</v>
      </c>
      <c r="B13" s="23" t="s">
        <v>25</v>
      </c>
      <c r="C13" s="29">
        <v>2</v>
      </c>
      <c r="D13" s="29">
        <v>4</v>
      </c>
      <c r="E13" s="29">
        <v>4</v>
      </c>
      <c r="F13" s="29">
        <v>4</v>
      </c>
      <c r="G13" s="29">
        <v>4</v>
      </c>
      <c r="H13" s="26">
        <f t="shared" si="0"/>
        <v>2</v>
      </c>
      <c r="I13" s="12">
        <f t="shared" si="1"/>
        <v>4</v>
      </c>
      <c r="J13" s="17">
        <v>4</v>
      </c>
      <c r="K13" s="12">
        <f t="shared" si="2"/>
        <v>48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6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6</v>
      </c>
      <c r="E15" s="29">
        <v>5</v>
      </c>
      <c r="F15" s="29">
        <v>5</v>
      </c>
      <c r="G15" s="29">
        <v>5</v>
      </c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80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8</v>
      </c>
      <c r="E16" s="29">
        <v>6</v>
      </c>
      <c r="F16" s="29">
        <v>7</v>
      </c>
      <c r="G16" s="29">
        <v>7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20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5</v>
      </c>
      <c r="E17" s="29">
        <v>6</v>
      </c>
      <c r="F17" s="29">
        <v>5</v>
      </c>
      <c r="G17" s="29">
        <v>6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85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6</v>
      </c>
      <c r="E18" s="29">
        <v>6</v>
      </c>
      <c r="F18" s="29">
        <v>7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54</v>
      </c>
      <c r="L18" s="6"/>
    </row>
    <row r="19" spans="1:12" ht="25.5" customHeight="1" thickBot="1">
      <c r="A19" s="16">
        <v>15</v>
      </c>
      <c r="B19" s="23" t="s">
        <v>30</v>
      </c>
      <c r="C19" s="29">
        <v>3</v>
      </c>
      <c r="D19" s="29">
        <v>5</v>
      </c>
      <c r="E19" s="29">
        <v>5</v>
      </c>
      <c r="F19" s="29">
        <v>5</v>
      </c>
      <c r="G19" s="29">
        <v>4</v>
      </c>
      <c r="H19" s="26">
        <f t="shared" si="0"/>
        <v>3</v>
      </c>
      <c r="I19" s="12">
        <f t="shared" si="1"/>
        <v>5</v>
      </c>
      <c r="J19" s="17">
        <v>4</v>
      </c>
      <c r="K19" s="12">
        <f t="shared" si="2"/>
        <v>56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4</v>
      </c>
      <c r="E20" s="29">
        <v>5</v>
      </c>
      <c r="F20" s="29">
        <v>6</v>
      </c>
      <c r="G20" s="29">
        <v>5</v>
      </c>
      <c r="H20" s="26">
        <f t="shared" si="0"/>
        <v>4</v>
      </c>
      <c r="I20" s="12">
        <f t="shared" si="1"/>
        <v>6</v>
      </c>
      <c r="J20" s="17">
        <v>3</v>
      </c>
      <c r="K20" s="12">
        <f t="shared" si="2"/>
        <v>48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6</v>
      </c>
      <c r="E21" s="29">
        <v>6</v>
      </c>
      <c r="F21" s="29">
        <v>7</v>
      </c>
      <c r="G21" s="29">
        <v>6</v>
      </c>
      <c r="H21" s="26">
        <f t="shared" si="0"/>
        <v>5</v>
      </c>
      <c r="I21" s="12">
        <f t="shared" si="1"/>
        <v>7</v>
      </c>
      <c r="J21" s="17">
        <v>4</v>
      </c>
      <c r="K21" s="27">
        <f t="shared" si="2"/>
        <v>72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987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</v>
      </c>
      <c r="B26" s="31" t="str">
        <f>B3</f>
        <v>Сидорцов Олег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5</v>
      </c>
      <c r="D28" s="29">
        <v>5</v>
      </c>
      <c r="E28" s="29">
        <v>6</v>
      </c>
      <c r="F28" s="29">
        <v>6</v>
      </c>
      <c r="G28" s="29">
        <v>6</v>
      </c>
      <c r="H28" s="26">
        <f>MIN(C28:G28)</f>
        <v>5</v>
      </c>
      <c r="I28" s="12">
        <f>MAX(C28:G28)</f>
        <v>6</v>
      </c>
      <c r="J28" s="17">
        <v>3</v>
      </c>
      <c r="K28" s="12">
        <f>(C28+D28+E28+F28+G28-H28-I28)*J28</f>
        <v>51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7</v>
      </c>
      <c r="E29" s="29">
        <v>7</v>
      </c>
      <c r="F29" s="29">
        <v>7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7</v>
      </c>
      <c r="F30" s="29">
        <v>7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7</v>
      </c>
      <c r="E31" s="29">
        <v>7</v>
      </c>
      <c r="F31" s="29">
        <v>7</v>
      </c>
      <c r="G31" s="29">
        <v>7</v>
      </c>
      <c r="H31" s="26">
        <f t="shared" si="3"/>
        <v>6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6</v>
      </c>
      <c r="E32" s="29">
        <v>6</v>
      </c>
      <c r="F32" s="29">
        <v>7</v>
      </c>
      <c r="G32" s="29">
        <v>6</v>
      </c>
      <c r="H32" s="26">
        <f t="shared" si="3"/>
        <v>6</v>
      </c>
      <c r="I32" s="12">
        <f t="shared" si="4"/>
        <v>7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7</v>
      </c>
      <c r="E33" s="29">
        <v>7</v>
      </c>
      <c r="F33" s="29">
        <v>5</v>
      </c>
      <c r="G33" s="29">
        <v>7</v>
      </c>
      <c r="H33" s="26">
        <f t="shared" si="3"/>
        <v>5</v>
      </c>
      <c r="I33" s="12">
        <f t="shared" si="4"/>
        <v>7</v>
      </c>
      <c r="J33" s="17">
        <v>2</v>
      </c>
      <c r="K33" s="12">
        <f t="shared" si="5"/>
        <v>40</v>
      </c>
      <c r="L33" s="6"/>
    </row>
    <row r="34" spans="1:12" ht="25.5" customHeight="1" thickBot="1">
      <c r="A34" s="16">
        <v>7</v>
      </c>
      <c r="B34" s="23" t="s">
        <v>23</v>
      </c>
      <c r="C34" s="29">
        <v>4</v>
      </c>
      <c r="D34" s="29">
        <v>5</v>
      </c>
      <c r="E34" s="29">
        <v>6</v>
      </c>
      <c r="F34" s="29">
        <v>5</v>
      </c>
      <c r="G34" s="29">
        <v>6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80</v>
      </c>
      <c r="L34" s="6"/>
    </row>
    <row r="35" spans="1:12" ht="25.5" customHeight="1" thickBot="1">
      <c r="A35" s="16">
        <v>8</v>
      </c>
      <c r="B35" s="23" t="s">
        <v>24</v>
      </c>
      <c r="C35" s="29">
        <v>4</v>
      </c>
      <c r="D35" s="29">
        <v>5</v>
      </c>
      <c r="E35" s="29">
        <v>4</v>
      </c>
      <c r="F35" s="29">
        <v>5</v>
      </c>
      <c r="G35" s="29">
        <v>5</v>
      </c>
      <c r="H35" s="26">
        <f t="shared" si="3"/>
        <v>4</v>
      </c>
      <c r="I35" s="12">
        <f t="shared" si="4"/>
        <v>5</v>
      </c>
      <c r="J35" s="17">
        <v>4</v>
      </c>
      <c r="K35" s="12">
        <f t="shared" si="5"/>
        <v>56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5</v>
      </c>
      <c r="E36" s="29">
        <v>5</v>
      </c>
      <c r="F36" s="29">
        <v>6</v>
      </c>
      <c r="G36" s="29">
        <v>5</v>
      </c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60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5</v>
      </c>
      <c r="E37" s="29">
        <v>6</v>
      </c>
      <c r="F37" s="29">
        <v>5</v>
      </c>
      <c r="G37" s="29">
        <v>5</v>
      </c>
      <c r="H37" s="26">
        <f t="shared" si="3"/>
        <v>5</v>
      </c>
      <c r="I37" s="12">
        <f t="shared" si="4"/>
        <v>6</v>
      </c>
      <c r="J37" s="17">
        <v>3</v>
      </c>
      <c r="K37" s="12">
        <f t="shared" si="5"/>
        <v>48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5</v>
      </c>
      <c r="E38" s="29">
        <v>6</v>
      </c>
      <c r="F38" s="29">
        <v>7</v>
      </c>
      <c r="G38" s="29">
        <v>6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4</v>
      </c>
      <c r="D39" s="29">
        <v>7</v>
      </c>
      <c r="E39" s="29">
        <v>7</v>
      </c>
      <c r="F39" s="29">
        <v>7</v>
      </c>
      <c r="G39" s="29">
        <v>6</v>
      </c>
      <c r="H39" s="26">
        <f t="shared" si="3"/>
        <v>4</v>
      </c>
      <c r="I39" s="12">
        <f t="shared" si="4"/>
        <v>7</v>
      </c>
      <c r="J39" s="17">
        <v>1</v>
      </c>
      <c r="K39" s="12">
        <f t="shared" si="5"/>
        <v>20</v>
      </c>
      <c r="L39" s="6"/>
    </row>
    <row r="40" spans="1:12" ht="25.5" customHeight="1" thickBot="1">
      <c r="A40" s="16">
        <v>13</v>
      </c>
      <c r="B40" s="23" t="s">
        <v>28</v>
      </c>
      <c r="C40" s="29">
        <v>5</v>
      </c>
      <c r="D40" s="29">
        <v>6</v>
      </c>
      <c r="E40" s="29">
        <v>6</v>
      </c>
      <c r="F40" s="29">
        <v>6</v>
      </c>
      <c r="G40" s="29">
        <v>6</v>
      </c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90</v>
      </c>
      <c r="L40" s="6"/>
    </row>
    <row r="41" spans="1:12" ht="25.5" customHeight="1" thickBot="1">
      <c r="A41" s="16">
        <v>14</v>
      </c>
      <c r="B41" s="23" t="s">
        <v>29</v>
      </c>
      <c r="C41" s="29">
        <v>5</v>
      </c>
      <c r="D41" s="29">
        <v>5</v>
      </c>
      <c r="E41" s="29">
        <v>6</v>
      </c>
      <c r="F41" s="29">
        <v>6</v>
      </c>
      <c r="G41" s="29">
        <v>6</v>
      </c>
      <c r="H41" s="26">
        <f t="shared" si="3"/>
        <v>5</v>
      </c>
      <c r="I41" s="12">
        <f t="shared" si="4"/>
        <v>6</v>
      </c>
      <c r="J41" s="17">
        <v>3</v>
      </c>
      <c r="K41" s="12">
        <f t="shared" si="5"/>
        <v>51</v>
      </c>
      <c r="L41" s="6"/>
    </row>
    <row r="42" spans="1:12" ht="25.5" customHeight="1" thickBot="1">
      <c r="A42" s="16">
        <v>15</v>
      </c>
      <c r="B42" s="23" t="s">
        <v>30</v>
      </c>
      <c r="C42" s="29">
        <v>4</v>
      </c>
      <c r="D42" s="29">
        <v>5</v>
      </c>
      <c r="E42" s="29">
        <v>6</v>
      </c>
      <c r="F42" s="29">
        <v>6</v>
      </c>
      <c r="G42" s="29">
        <v>6</v>
      </c>
      <c r="H42" s="26">
        <f t="shared" si="3"/>
        <v>4</v>
      </c>
      <c r="I42" s="12">
        <f t="shared" si="4"/>
        <v>6</v>
      </c>
      <c r="J42" s="17">
        <v>4</v>
      </c>
      <c r="K42" s="12">
        <f t="shared" si="5"/>
        <v>68</v>
      </c>
      <c r="L42" s="6"/>
    </row>
    <row r="43" spans="1:12" ht="25.5" customHeight="1" thickBot="1">
      <c r="A43" s="16">
        <v>16</v>
      </c>
      <c r="B43" s="23" t="s">
        <v>31</v>
      </c>
      <c r="C43" s="29">
        <v>5</v>
      </c>
      <c r="D43" s="29">
        <v>5</v>
      </c>
      <c r="E43" s="29">
        <v>6</v>
      </c>
      <c r="F43" s="29">
        <v>6</v>
      </c>
      <c r="G43" s="29">
        <v>6</v>
      </c>
      <c r="H43" s="26">
        <f t="shared" si="3"/>
        <v>5</v>
      </c>
      <c r="I43" s="12">
        <f t="shared" si="4"/>
        <v>6</v>
      </c>
      <c r="J43" s="17">
        <v>3</v>
      </c>
      <c r="K43" s="12">
        <f t="shared" si="5"/>
        <v>51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6</v>
      </c>
      <c r="E44" s="29">
        <v>4</v>
      </c>
      <c r="F44" s="29">
        <v>5</v>
      </c>
      <c r="G44" s="29">
        <v>6</v>
      </c>
      <c r="H44" s="26">
        <f t="shared" si="3"/>
        <v>4</v>
      </c>
      <c r="I44" s="12">
        <f t="shared" si="4"/>
        <v>6</v>
      </c>
      <c r="J44" s="17">
        <v>4</v>
      </c>
      <c r="K44" s="12">
        <f t="shared" si="5"/>
        <v>68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1048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</v>
      </c>
      <c r="B49" s="31" t="str">
        <f>B3</f>
        <v>Сидорцов Олег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8</v>
      </c>
      <c r="E51" s="29">
        <v>7</v>
      </c>
      <c r="F51" s="29">
        <v>7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8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6</v>
      </c>
      <c r="F54" s="29">
        <v>7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7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5</v>
      </c>
      <c r="D56" s="29">
        <v>7</v>
      </c>
      <c r="E56" s="29">
        <v>8</v>
      </c>
      <c r="F56" s="29">
        <v>7</v>
      </c>
      <c r="G56" s="29">
        <v>7</v>
      </c>
      <c r="H56" s="26">
        <f t="shared" si="6"/>
        <v>5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5</v>
      </c>
      <c r="D57" s="29">
        <v>5</v>
      </c>
      <c r="E57" s="29">
        <v>5</v>
      </c>
      <c r="F57" s="29">
        <v>5</v>
      </c>
      <c r="G57" s="29">
        <v>5</v>
      </c>
      <c r="H57" s="26">
        <f t="shared" si="6"/>
        <v>5</v>
      </c>
      <c r="I57" s="12">
        <f t="shared" si="7"/>
        <v>5</v>
      </c>
      <c r="J57" s="17">
        <v>5</v>
      </c>
      <c r="K57" s="12">
        <f t="shared" si="8"/>
        <v>75</v>
      </c>
      <c r="L57" s="6"/>
    </row>
    <row r="58" spans="1:12" ht="25.5" customHeight="1" thickBot="1">
      <c r="A58" s="16">
        <v>8</v>
      </c>
      <c r="B58" s="23" t="s">
        <v>24</v>
      </c>
      <c r="C58" s="29">
        <v>4</v>
      </c>
      <c r="D58" s="29">
        <v>5</v>
      </c>
      <c r="E58" s="29">
        <v>4</v>
      </c>
      <c r="F58" s="29">
        <v>6</v>
      </c>
      <c r="G58" s="29">
        <v>6</v>
      </c>
      <c r="H58" s="26">
        <f t="shared" si="6"/>
        <v>4</v>
      </c>
      <c r="I58" s="12">
        <f t="shared" si="7"/>
        <v>6</v>
      </c>
      <c r="J58" s="17">
        <v>4</v>
      </c>
      <c r="K58" s="12">
        <f t="shared" si="8"/>
        <v>60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5</v>
      </c>
      <c r="E59" s="29">
        <v>6</v>
      </c>
      <c r="F59" s="29">
        <v>6</v>
      </c>
      <c r="G59" s="29">
        <v>6</v>
      </c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6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6</v>
      </c>
      <c r="E61" s="29">
        <v>7</v>
      </c>
      <c r="F61" s="29">
        <v>6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7</v>
      </c>
      <c r="G62" s="29">
        <v>6</v>
      </c>
      <c r="H62" s="26">
        <f t="shared" si="6"/>
        <v>6</v>
      </c>
      <c r="I62" s="12">
        <f t="shared" si="7"/>
        <v>7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6</v>
      </c>
      <c r="E63" s="29">
        <v>7</v>
      </c>
      <c r="F63" s="29">
        <v>6</v>
      </c>
      <c r="G63" s="29">
        <v>6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7</v>
      </c>
      <c r="E64" s="29">
        <v>7</v>
      </c>
      <c r="F64" s="29">
        <v>7</v>
      </c>
      <c r="G64" s="29">
        <v>6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60</v>
      </c>
      <c r="L64" s="6"/>
    </row>
    <row r="65" spans="1:12" ht="25.5" customHeight="1" thickBot="1">
      <c r="A65" s="16">
        <v>15</v>
      </c>
      <c r="B65" s="23" t="s">
        <v>30</v>
      </c>
      <c r="C65" s="29">
        <v>5</v>
      </c>
      <c r="D65" s="29">
        <v>6</v>
      </c>
      <c r="E65" s="29">
        <v>5</v>
      </c>
      <c r="F65" s="29">
        <v>6</v>
      </c>
      <c r="G65" s="29">
        <v>5</v>
      </c>
      <c r="H65" s="26">
        <f t="shared" si="6"/>
        <v>5</v>
      </c>
      <c r="I65" s="12">
        <f t="shared" si="7"/>
        <v>6</v>
      </c>
      <c r="J65" s="17">
        <v>4</v>
      </c>
      <c r="K65" s="12">
        <f t="shared" si="8"/>
        <v>64</v>
      </c>
      <c r="L65" s="6"/>
    </row>
    <row r="66" spans="1:12" ht="25.5" customHeight="1" thickBot="1">
      <c r="A66" s="16">
        <v>16</v>
      </c>
      <c r="B66" s="23" t="s">
        <v>31</v>
      </c>
      <c r="C66" s="29">
        <v>4</v>
      </c>
      <c r="D66" s="29">
        <v>6</v>
      </c>
      <c r="E66" s="29">
        <v>6</v>
      </c>
      <c r="F66" s="29">
        <v>6</v>
      </c>
      <c r="G66" s="29">
        <v>6</v>
      </c>
      <c r="H66" s="26">
        <f t="shared" si="6"/>
        <v>4</v>
      </c>
      <c r="I66" s="12">
        <f t="shared" si="7"/>
        <v>6</v>
      </c>
      <c r="J66" s="17">
        <v>3</v>
      </c>
      <c r="K66" s="12">
        <f t="shared" si="8"/>
        <v>54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5</v>
      </c>
      <c r="E67" s="29">
        <v>6</v>
      </c>
      <c r="F67" s="29">
        <v>6</v>
      </c>
      <c r="G67" s="29">
        <v>5</v>
      </c>
      <c r="H67" s="26">
        <f t="shared" si="6"/>
        <v>5</v>
      </c>
      <c r="I67" s="12">
        <f t="shared" si="7"/>
        <v>6</v>
      </c>
      <c r="J67" s="17">
        <v>4</v>
      </c>
      <c r="K67" s="12">
        <f t="shared" si="8"/>
        <v>68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1118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</v>
      </c>
      <c r="B72" s="31" t="str">
        <f>B26</f>
        <v>Сидорцов Олег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6</v>
      </c>
      <c r="E74" s="29">
        <v>7</v>
      </c>
      <c r="F74" s="29">
        <v>6</v>
      </c>
      <c r="G74" s="29">
        <v>6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8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8</v>
      </c>
      <c r="F76" s="29">
        <v>8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6</v>
      </c>
      <c r="E78" s="29">
        <v>6</v>
      </c>
      <c r="F78" s="29">
        <v>7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6</v>
      </c>
      <c r="D79" s="29">
        <v>7</v>
      </c>
      <c r="E79" s="29">
        <v>6</v>
      </c>
      <c r="F79" s="29">
        <v>7</v>
      </c>
      <c r="G79" s="29">
        <v>7</v>
      </c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6</v>
      </c>
      <c r="F80" s="29">
        <v>6</v>
      </c>
      <c r="G80" s="29">
        <v>5</v>
      </c>
      <c r="H80" s="26">
        <f t="shared" si="9"/>
        <v>5</v>
      </c>
      <c r="I80" s="12">
        <f t="shared" si="10"/>
        <v>6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5</v>
      </c>
      <c r="E81" s="29">
        <v>4</v>
      </c>
      <c r="F81" s="29">
        <v>6</v>
      </c>
      <c r="G81" s="29">
        <v>6</v>
      </c>
      <c r="H81" s="26">
        <f t="shared" si="9"/>
        <v>4</v>
      </c>
      <c r="I81" s="12">
        <f t="shared" si="10"/>
        <v>6</v>
      </c>
      <c r="J81" s="17">
        <v>4</v>
      </c>
      <c r="K81" s="12">
        <f t="shared" si="11"/>
        <v>68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6</v>
      </c>
      <c r="E82" s="29">
        <v>6</v>
      </c>
      <c r="F82" s="29">
        <v>7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7</v>
      </c>
      <c r="E83" s="29">
        <v>7</v>
      </c>
      <c r="F83" s="29">
        <v>6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5</v>
      </c>
      <c r="D84" s="29">
        <v>6</v>
      </c>
      <c r="E84" s="29">
        <v>6</v>
      </c>
      <c r="F84" s="29">
        <v>7</v>
      </c>
      <c r="G84" s="29">
        <v>6</v>
      </c>
      <c r="H84" s="26">
        <f t="shared" si="9"/>
        <v>5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5</v>
      </c>
      <c r="D85" s="29">
        <v>6</v>
      </c>
      <c r="E85" s="29">
        <v>7</v>
      </c>
      <c r="F85" s="29">
        <v>7</v>
      </c>
      <c r="G85" s="29">
        <v>7</v>
      </c>
      <c r="H85" s="26">
        <f t="shared" si="9"/>
        <v>5</v>
      </c>
      <c r="I85" s="12">
        <f t="shared" si="10"/>
        <v>7</v>
      </c>
      <c r="J85" s="17">
        <v>1</v>
      </c>
      <c r="K85" s="12">
        <f t="shared" si="11"/>
        <v>20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7</v>
      </c>
      <c r="E86" s="29">
        <v>7</v>
      </c>
      <c r="F86" s="29">
        <v>6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6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7</v>
      </c>
      <c r="E88" s="29">
        <v>6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6</v>
      </c>
      <c r="E89" s="29">
        <v>6</v>
      </c>
      <c r="F89" s="29">
        <v>7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7</v>
      </c>
      <c r="I90" s="12">
        <f t="shared" si="10"/>
        <v>7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1156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таблица'!A6</f>
        <v>2</v>
      </c>
      <c r="B3" s="31" t="str">
        <f>'Итоговая таблица'!B6</f>
        <v>Макаров Валерий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8</v>
      </c>
      <c r="E5" s="29">
        <v>8</v>
      </c>
      <c r="F5" s="29">
        <v>7</v>
      </c>
      <c r="G5" s="29">
        <v>8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69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8</v>
      </c>
      <c r="F6" s="29">
        <v>8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72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8</v>
      </c>
      <c r="E7" s="29">
        <v>9</v>
      </c>
      <c r="F7" s="29">
        <v>7</v>
      </c>
      <c r="G7" s="29">
        <v>8</v>
      </c>
      <c r="H7" s="26">
        <f t="shared" si="0"/>
        <v>7</v>
      </c>
      <c r="I7" s="12">
        <f t="shared" si="1"/>
        <v>9</v>
      </c>
      <c r="J7" s="17">
        <v>4</v>
      </c>
      <c r="K7" s="12">
        <f t="shared" si="2"/>
        <v>92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8</v>
      </c>
      <c r="E8" s="29">
        <v>8</v>
      </c>
      <c r="F8" s="29">
        <v>8</v>
      </c>
      <c r="G8" s="29">
        <v>8</v>
      </c>
      <c r="H8" s="26">
        <f t="shared" si="0"/>
        <v>8</v>
      </c>
      <c r="I8" s="12">
        <f t="shared" si="1"/>
        <v>8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8</v>
      </c>
      <c r="F9" s="29">
        <v>8</v>
      </c>
      <c r="G9" s="29">
        <v>8</v>
      </c>
      <c r="H9" s="26">
        <f t="shared" si="0"/>
        <v>8</v>
      </c>
      <c r="I9" s="12">
        <f t="shared" si="1"/>
        <v>8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8</v>
      </c>
      <c r="G10" s="29">
        <v>9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8</v>
      </c>
      <c r="E11" s="29">
        <v>8</v>
      </c>
      <c r="F11" s="29">
        <v>8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7</v>
      </c>
      <c r="E12" s="29">
        <v>7</v>
      </c>
      <c r="F12" s="29">
        <v>7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8</v>
      </c>
      <c r="E13" s="29">
        <v>8</v>
      </c>
      <c r="F13" s="29">
        <v>8</v>
      </c>
      <c r="G13" s="29">
        <v>8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96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8</v>
      </c>
      <c r="E14" s="29">
        <v>8</v>
      </c>
      <c r="F14" s="29">
        <v>7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69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7</v>
      </c>
      <c r="E15" s="29">
        <v>7</v>
      </c>
      <c r="F15" s="29">
        <v>7</v>
      </c>
      <c r="G15" s="29">
        <v>8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9</v>
      </c>
      <c r="E16" s="29">
        <v>8</v>
      </c>
      <c r="F16" s="29">
        <v>8</v>
      </c>
      <c r="G16" s="29">
        <v>9</v>
      </c>
      <c r="H16" s="26">
        <f t="shared" si="0"/>
        <v>8</v>
      </c>
      <c r="I16" s="12">
        <f t="shared" si="1"/>
        <v>9</v>
      </c>
      <c r="J16" s="17">
        <v>1</v>
      </c>
      <c r="K16" s="12">
        <f t="shared" si="2"/>
        <v>25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8</v>
      </c>
      <c r="F17" s="29">
        <v>7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8</v>
      </c>
      <c r="F18" s="29">
        <v>8</v>
      </c>
      <c r="G18" s="29">
        <v>7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66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8</v>
      </c>
      <c r="E19" s="29">
        <v>8</v>
      </c>
      <c r="F19" s="29">
        <v>7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92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8</v>
      </c>
      <c r="F20" s="29">
        <v>8</v>
      </c>
      <c r="G20" s="29">
        <v>8</v>
      </c>
      <c r="H20" s="26">
        <f t="shared" si="0"/>
        <v>8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8</v>
      </c>
      <c r="E21" s="29">
        <v>8</v>
      </c>
      <c r="F21" s="29">
        <v>8</v>
      </c>
      <c r="G21" s="29">
        <v>8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1399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</v>
      </c>
      <c r="B26" s="31" t="str">
        <f>B3</f>
        <v>Макаров Валерий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8</v>
      </c>
      <c r="F28" s="29">
        <v>8</v>
      </c>
      <c r="G28" s="29">
        <v>8</v>
      </c>
      <c r="H28" s="26">
        <f>MIN(C28:G28)</f>
        <v>8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8</v>
      </c>
      <c r="E29" s="29">
        <v>8</v>
      </c>
      <c r="F29" s="29">
        <v>8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8</v>
      </c>
      <c r="F30" s="29">
        <v>8</v>
      </c>
      <c r="G30" s="29">
        <v>8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92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9</v>
      </c>
      <c r="F31" s="29">
        <v>8</v>
      </c>
      <c r="G31" s="29">
        <v>8</v>
      </c>
      <c r="H31" s="26">
        <f t="shared" si="3"/>
        <v>8</v>
      </c>
      <c r="I31" s="12">
        <f t="shared" si="4"/>
        <v>9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8</v>
      </c>
      <c r="G32" s="29">
        <v>9</v>
      </c>
      <c r="H32" s="26">
        <f t="shared" si="3"/>
        <v>8</v>
      </c>
      <c r="I32" s="12">
        <f t="shared" si="4"/>
        <v>9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9</v>
      </c>
      <c r="F33" s="29">
        <v>8</v>
      </c>
      <c r="G33" s="29">
        <v>8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8</v>
      </c>
      <c r="E34" s="29">
        <v>8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7</v>
      </c>
      <c r="E35" s="29">
        <v>7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8</v>
      </c>
      <c r="E36" s="29">
        <v>8</v>
      </c>
      <c r="F36" s="29">
        <v>7</v>
      </c>
      <c r="G36" s="29">
        <v>7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8</v>
      </c>
      <c r="F38" s="29">
        <v>8</v>
      </c>
      <c r="G38" s="29">
        <v>8</v>
      </c>
      <c r="H38" s="26">
        <f t="shared" si="3"/>
        <v>8</v>
      </c>
      <c r="I38" s="12">
        <f t="shared" si="4"/>
        <v>8</v>
      </c>
      <c r="J38" s="17">
        <v>5</v>
      </c>
      <c r="K38" s="12">
        <f t="shared" si="5"/>
        <v>120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9</v>
      </c>
      <c r="E39" s="29">
        <v>9</v>
      </c>
      <c r="F39" s="29">
        <v>8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26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8</v>
      </c>
      <c r="F40" s="29">
        <v>8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>
        <v>8</v>
      </c>
      <c r="G41" s="29">
        <v>8</v>
      </c>
      <c r="H41" s="26">
        <f t="shared" si="3"/>
        <v>8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>
        <v>8</v>
      </c>
      <c r="G42" s="29">
        <v>8</v>
      </c>
      <c r="H42" s="26">
        <f t="shared" si="3"/>
        <v>8</v>
      </c>
      <c r="I42" s="12">
        <f t="shared" si="4"/>
        <v>8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8</v>
      </c>
      <c r="F43" s="29">
        <v>7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6</v>
      </c>
      <c r="E44" s="29">
        <v>6</v>
      </c>
      <c r="F44" s="29">
        <v>7</v>
      </c>
      <c r="G44" s="29">
        <v>8</v>
      </c>
      <c r="H44" s="26">
        <f t="shared" si="3"/>
        <v>6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1409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</v>
      </c>
      <c r="B49" s="31" t="str">
        <f>B3</f>
        <v>Макаров Валерий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8</v>
      </c>
      <c r="G51" s="29">
        <v>9</v>
      </c>
      <c r="H51" s="26">
        <f>MIN(C51:G51)</f>
        <v>8</v>
      </c>
      <c r="I51" s="12">
        <f>MAX(C51:G51)</f>
        <v>9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>
        <v>8</v>
      </c>
      <c r="G52" s="29">
        <v>8</v>
      </c>
      <c r="H52" s="26">
        <f aca="true" t="shared" si="6" ref="H52:H67">MIN(C52:G52)</f>
        <v>8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8</v>
      </c>
      <c r="E53" s="29">
        <v>9</v>
      </c>
      <c r="F53" s="29">
        <v>8</v>
      </c>
      <c r="G53" s="29">
        <v>8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>
        <v>8</v>
      </c>
      <c r="G54" s="29">
        <v>8</v>
      </c>
      <c r="H54" s="26">
        <f t="shared" si="6"/>
        <v>8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9</v>
      </c>
      <c r="D55" s="29">
        <v>9</v>
      </c>
      <c r="E55" s="29">
        <v>8</v>
      </c>
      <c r="F55" s="29">
        <v>9</v>
      </c>
      <c r="G55" s="29">
        <v>8</v>
      </c>
      <c r="H55" s="26">
        <f t="shared" si="6"/>
        <v>8</v>
      </c>
      <c r="I55" s="12">
        <f t="shared" si="7"/>
        <v>9</v>
      </c>
      <c r="J55" s="17">
        <v>4</v>
      </c>
      <c r="K55" s="12">
        <f t="shared" si="8"/>
        <v>104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9</v>
      </c>
      <c r="E56" s="29">
        <v>9</v>
      </c>
      <c r="F56" s="29">
        <v>8</v>
      </c>
      <c r="G56" s="29">
        <v>8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52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8</v>
      </c>
      <c r="E57" s="29">
        <v>8</v>
      </c>
      <c r="F57" s="29">
        <v>8</v>
      </c>
      <c r="G57" s="29">
        <v>8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8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8</v>
      </c>
      <c r="E59" s="29">
        <v>8</v>
      </c>
      <c r="F59" s="29">
        <v>8</v>
      </c>
      <c r="G59" s="29">
        <v>8</v>
      </c>
      <c r="H59" s="26">
        <f t="shared" si="6"/>
        <v>8</v>
      </c>
      <c r="I59" s="12">
        <f t="shared" si="7"/>
        <v>8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9</v>
      </c>
      <c r="D60" s="29">
        <v>8</v>
      </c>
      <c r="E60" s="29">
        <v>8</v>
      </c>
      <c r="F60" s="29">
        <v>8</v>
      </c>
      <c r="G60" s="29">
        <v>8</v>
      </c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>
        <v>7</v>
      </c>
      <c r="G61" s="29">
        <v>8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9</v>
      </c>
      <c r="D62" s="29">
        <v>9</v>
      </c>
      <c r="E62" s="29">
        <v>9</v>
      </c>
      <c r="F62" s="29">
        <v>8</v>
      </c>
      <c r="G62" s="29">
        <v>8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26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8</v>
      </c>
      <c r="G63" s="29">
        <v>9</v>
      </c>
      <c r="H63" s="26">
        <f t="shared" si="6"/>
        <v>8</v>
      </c>
      <c r="I63" s="12">
        <f t="shared" si="7"/>
        <v>9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8</v>
      </c>
      <c r="F65" s="29">
        <v>8</v>
      </c>
      <c r="G65" s="29">
        <v>8</v>
      </c>
      <c r="H65" s="26">
        <f t="shared" si="6"/>
        <v>8</v>
      </c>
      <c r="I65" s="12">
        <f t="shared" si="7"/>
        <v>8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8</v>
      </c>
      <c r="E66" s="29">
        <v>8</v>
      </c>
      <c r="F66" s="29">
        <v>8</v>
      </c>
      <c r="G66" s="29">
        <v>8</v>
      </c>
      <c r="H66" s="26">
        <f t="shared" si="6"/>
        <v>8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9</v>
      </c>
      <c r="E67" s="29">
        <v>9</v>
      </c>
      <c r="F67" s="29">
        <v>8</v>
      </c>
      <c r="G67" s="29">
        <v>8</v>
      </c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100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1458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</v>
      </c>
      <c r="B72" s="31" t="str">
        <f>B26</f>
        <v>Макаров Валерий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8</v>
      </c>
      <c r="F74" s="29">
        <v>8</v>
      </c>
      <c r="G74" s="29">
        <v>8</v>
      </c>
      <c r="H74" s="26">
        <f>MIN(C74:G74)</f>
        <v>8</v>
      </c>
      <c r="I74" s="12">
        <f>MAX(C74:G74)</f>
        <v>8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8</v>
      </c>
      <c r="G75" s="29">
        <v>9</v>
      </c>
      <c r="H75" s="26">
        <f aca="true" t="shared" si="9" ref="H75:H90">MIN(C75:G75)</f>
        <v>8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9</v>
      </c>
      <c r="F76" s="29">
        <v>8</v>
      </c>
      <c r="G76" s="29">
        <v>8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>
        <v>8</v>
      </c>
      <c r="G77" s="29">
        <v>8</v>
      </c>
      <c r="H77" s="26">
        <f t="shared" si="9"/>
        <v>8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8</v>
      </c>
      <c r="F78" s="29">
        <v>8</v>
      </c>
      <c r="G78" s="29">
        <v>8</v>
      </c>
      <c r="H78" s="26">
        <f t="shared" si="9"/>
        <v>8</v>
      </c>
      <c r="I78" s="12">
        <f t="shared" si="10"/>
        <v>8</v>
      </c>
      <c r="J78" s="17">
        <v>4</v>
      </c>
      <c r="K78" s="12">
        <f t="shared" si="11"/>
        <v>96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8</v>
      </c>
      <c r="G79" s="29">
        <v>8</v>
      </c>
      <c r="H79" s="26">
        <f t="shared" si="9"/>
        <v>8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8</v>
      </c>
      <c r="E80" s="29">
        <v>8</v>
      </c>
      <c r="F80" s="29">
        <v>8</v>
      </c>
      <c r="G80" s="29">
        <v>8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8</v>
      </c>
      <c r="F81" s="29">
        <v>7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8</v>
      </c>
      <c r="F82" s="29">
        <v>8</v>
      </c>
      <c r="G82" s="29">
        <v>8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9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8</v>
      </c>
      <c r="E84" s="29">
        <v>8</v>
      </c>
      <c r="F84" s="29">
        <v>8</v>
      </c>
      <c r="G84" s="29">
        <v>8</v>
      </c>
      <c r="H84" s="26">
        <f t="shared" si="9"/>
        <v>8</v>
      </c>
      <c r="I84" s="12">
        <f t="shared" si="10"/>
        <v>8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9</v>
      </c>
      <c r="D85" s="29">
        <v>9</v>
      </c>
      <c r="E85" s="29">
        <v>9</v>
      </c>
      <c r="F85" s="29">
        <v>8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27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8</v>
      </c>
      <c r="G86" s="29">
        <v>8</v>
      </c>
      <c r="H86" s="26">
        <f t="shared" si="9"/>
        <v>8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9</v>
      </c>
      <c r="D87" s="29">
        <v>8</v>
      </c>
      <c r="E87" s="29">
        <v>8</v>
      </c>
      <c r="F87" s="29">
        <v>8</v>
      </c>
      <c r="G87" s="29">
        <v>8</v>
      </c>
      <c r="H87" s="26">
        <f t="shared" si="9"/>
        <v>8</v>
      </c>
      <c r="I87" s="12">
        <f t="shared" si="10"/>
        <v>9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9</v>
      </c>
      <c r="F88" s="29">
        <v>8</v>
      </c>
      <c r="G88" s="29">
        <v>8</v>
      </c>
      <c r="H88" s="26">
        <f t="shared" si="9"/>
        <v>8</v>
      </c>
      <c r="I88" s="12">
        <f t="shared" si="10"/>
        <v>9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8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7</v>
      </c>
      <c r="F90" s="29">
        <v>8</v>
      </c>
      <c r="G90" s="29">
        <v>8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92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1439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таблица'!A7</f>
        <v>3</v>
      </c>
      <c r="B3" s="31" t="str">
        <f>'Итоговая таблица'!B7</f>
        <v>Гаврильченко Андрей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6</v>
      </c>
      <c r="F5" s="29">
        <v>7</v>
      </c>
      <c r="G5" s="29">
        <v>8</v>
      </c>
      <c r="H5" s="26">
        <f>MIN(C5:G5)</f>
        <v>6</v>
      </c>
      <c r="I5" s="12">
        <f>MAX(C5:G5)</f>
        <v>8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8</v>
      </c>
      <c r="E6" s="29">
        <v>8</v>
      </c>
      <c r="F6" s="29">
        <v>7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72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8</v>
      </c>
      <c r="G7" s="29">
        <v>7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7</v>
      </c>
      <c r="E8" s="29">
        <v>7</v>
      </c>
      <c r="F8" s="29">
        <v>7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7</v>
      </c>
      <c r="E9" s="29">
        <v>7</v>
      </c>
      <c r="F9" s="29">
        <v>7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8</v>
      </c>
      <c r="G10" s="29">
        <v>8</v>
      </c>
      <c r="H10" s="26">
        <f t="shared" si="0"/>
        <v>8</v>
      </c>
      <c r="I10" s="12">
        <f t="shared" si="1"/>
        <v>8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6</v>
      </c>
      <c r="E11" s="29">
        <v>8</v>
      </c>
      <c r="F11" s="29">
        <v>8</v>
      </c>
      <c r="G11" s="29">
        <v>7</v>
      </c>
      <c r="H11" s="26">
        <f t="shared" si="0"/>
        <v>6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88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7</v>
      </c>
      <c r="F13" s="29">
        <v>8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7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6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7</v>
      </c>
      <c r="G16" s="29">
        <v>8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7</v>
      </c>
      <c r="F17" s="29">
        <v>7</v>
      </c>
      <c r="G17" s="29">
        <v>7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>
        <v>8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66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8</v>
      </c>
      <c r="F19" s="29">
        <v>8</v>
      </c>
      <c r="G19" s="29">
        <v>7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88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6</v>
      </c>
      <c r="E21" s="29">
        <v>8</v>
      </c>
      <c r="F21" s="29">
        <v>7</v>
      </c>
      <c r="G21" s="29">
        <v>8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88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1297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3</v>
      </c>
      <c r="B26" s="31" t="str">
        <f>B3</f>
        <v>Гаврильченко Андрей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8</v>
      </c>
      <c r="E28" s="29">
        <v>8</v>
      </c>
      <c r="F28" s="29">
        <v>7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8</v>
      </c>
      <c r="E29" s="29">
        <v>7</v>
      </c>
      <c r="F29" s="29">
        <v>7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69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7</v>
      </c>
      <c r="F30" s="29">
        <v>8</v>
      </c>
      <c r="G30" s="29">
        <v>8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92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>
        <v>8</v>
      </c>
      <c r="G31" s="29">
        <v>8</v>
      </c>
      <c r="H31" s="26">
        <f t="shared" si="3"/>
        <v>8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8</v>
      </c>
      <c r="E32" s="29">
        <v>7</v>
      </c>
      <c r="F32" s="29">
        <v>8</v>
      </c>
      <c r="G32" s="29">
        <v>8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92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8</v>
      </c>
      <c r="F33" s="29">
        <v>8</v>
      </c>
      <c r="G33" s="29">
        <v>8</v>
      </c>
      <c r="H33" s="26">
        <f t="shared" si="3"/>
        <v>8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7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6</v>
      </c>
      <c r="E36" s="29">
        <v>6</v>
      </c>
      <c r="F36" s="29">
        <v>7</v>
      </c>
      <c r="G36" s="29">
        <v>7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80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7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7</v>
      </c>
      <c r="E38" s="29">
        <v>7</v>
      </c>
      <c r="F38" s="29">
        <v>7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9</v>
      </c>
      <c r="E39" s="29">
        <v>8</v>
      </c>
      <c r="F39" s="29">
        <v>7</v>
      </c>
      <c r="G39" s="29">
        <v>8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23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8</v>
      </c>
      <c r="G40" s="29">
        <v>8</v>
      </c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7</v>
      </c>
      <c r="F41" s="29">
        <v>7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6</v>
      </c>
      <c r="E42" s="29">
        <v>6</v>
      </c>
      <c r="F42" s="29">
        <v>7</v>
      </c>
      <c r="G42" s="29">
        <v>7</v>
      </c>
      <c r="H42" s="26">
        <f t="shared" si="3"/>
        <v>6</v>
      </c>
      <c r="I42" s="12">
        <f t="shared" si="4"/>
        <v>7</v>
      </c>
      <c r="J42" s="17">
        <v>4</v>
      </c>
      <c r="K42" s="12">
        <f t="shared" si="5"/>
        <v>80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8</v>
      </c>
      <c r="F44" s="29">
        <v>8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1335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3</v>
      </c>
      <c r="B49" s="31" t="str">
        <f>B3</f>
        <v>Гаврильченко Андрей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8</v>
      </c>
      <c r="E51" s="29">
        <v>8</v>
      </c>
      <c r="F51" s="29">
        <v>8</v>
      </c>
      <c r="G51" s="29">
        <v>8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8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8</v>
      </c>
      <c r="G53" s="29">
        <v>8</v>
      </c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>
        <v>8</v>
      </c>
      <c r="G54" s="29">
        <v>8</v>
      </c>
      <c r="H54" s="26">
        <f t="shared" si="6"/>
        <v>8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7</v>
      </c>
      <c r="E55" s="29">
        <v>7</v>
      </c>
      <c r="F55" s="29">
        <v>7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88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7</v>
      </c>
      <c r="E56" s="29">
        <v>8</v>
      </c>
      <c r="F56" s="29">
        <v>7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8</v>
      </c>
      <c r="E57" s="29">
        <v>8</v>
      </c>
      <c r="F57" s="29">
        <v>8</v>
      </c>
      <c r="G57" s="29">
        <v>8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7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7</v>
      </c>
      <c r="F59" s="29">
        <v>8</v>
      </c>
      <c r="G59" s="29">
        <v>8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92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8</v>
      </c>
      <c r="F60" s="29">
        <v>7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7</v>
      </c>
      <c r="E61" s="29">
        <v>7</v>
      </c>
      <c r="F61" s="29">
        <v>7</v>
      </c>
      <c r="G61" s="29">
        <v>9</v>
      </c>
      <c r="H61" s="26">
        <f t="shared" si="6"/>
        <v>7</v>
      </c>
      <c r="I61" s="12">
        <f t="shared" si="7"/>
        <v>9</v>
      </c>
      <c r="J61" s="17">
        <v>5</v>
      </c>
      <c r="K61" s="12">
        <f t="shared" si="8"/>
        <v>110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8</v>
      </c>
      <c r="F62" s="29">
        <v>7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8</v>
      </c>
      <c r="G63" s="29">
        <v>9</v>
      </c>
      <c r="H63" s="26">
        <f t="shared" si="6"/>
        <v>8</v>
      </c>
      <c r="I63" s="12">
        <f t="shared" si="7"/>
        <v>9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7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7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7</v>
      </c>
      <c r="E66" s="29">
        <v>8</v>
      </c>
      <c r="F66" s="29">
        <v>7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69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7</v>
      </c>
      <c r="E67" s="29">
        <v>7</v>
      </c>
      <c r="F67" s="29">
        <v>7</v>
      </c>
      <c r="G67" s="29">
        <v>8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1367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3</v>
      </c>
      <c r="B72" s="31" t="str">
        <f>B26</f>
        <v>Гаврильченко Андрей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8</v>
      </c>
      <c r="F74" s="29">
        <v>8</v>
      </c>
      <c r="G74" s="29">
        <v>8</v>
      </c>
      <c r="H74" s="26">
        <f>MIN(C74:G74)</f>
        <v>8</v>
      </c>
      <c r="I74" s="12">
        <f>MAX(C74:G74)</f>
        <v>8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9</v>
      </c>
      <c r="G75" s="29">
        <v>9</v>
      </c>
      <c r="H75" s="26">
        <f aca="true" t="shared" si="9" ref="H75:H90">MIN(C75:G75)</f>
        <v>8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75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9</v>
      </c>
      <c r="F76" s="29">
        <v>8</v>
      </c>
      <c r="G76" s="29">
        <v>8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>
        <v>8</v>
      </c>
      <c r="G77" s="29">
        <v>8</v>
      </c>
      <c r="H77" s="26">
        <f t="shared" si="9"/>
        <v>8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8</v>
      </c>
      <c r="G78" s="29">
        <v>8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88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8</v>
      </c>
      <c r="G79" s="29">
        <v>8</v>
      </c>
      <c r="H79" s="26">
        <f t="shared" si="9"/>
        <v>8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8</v>
      </c>
      <c r="G80" s="29">
        <v>8</v>
      </c>
      <c r="H80" s="26">
        <f t="shared" si="9"/>
        <v>8</v>
      </c>
      <c r="I80" s="12">
        <f t="shared" si="10"/>
        <v>8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7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7</v>
      </c>
      <c r="F82" s="29">
        <v>7</v>
      </c>
      <c r="G82" s="29">
        <v>8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88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9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7</v>
      </c>
      <c r="E84" s="29">
        <v>7</v>
      </c>
      <c r="F84" s="29">
        <v>8</v>
      </c>
      <c r="G84" s="29">
        <v>8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115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9</v>
      </c>
      <c r="E85" s="29">
        <v>8</v>
      </c>
      <c r="F85" s="29">
        <v>8</v>
      </c>
      <c r="G85" s="29">
        <v>9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25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8</v>
      </c>
      <c r="E86" s="29">
        <v>8</v>
      </c>
      <c r="F86" s="29">
        <v>8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7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8</v>
      </c>
      <c r="F88" s="29">
        <v>8</v>
      </c>
      <c r="G88" s="29">
        <v>8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92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8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9</v>
      </c>
      <c r="D90" s="29">
        <v>8</v>
      </c>
      <c r="E90" s="29">
        <v>8</v>
      </c>
      <c r="F90" s="29">
        <v>8</v>
      </c>
      <c r="G90" s="29">
        <v>9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100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1423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таблица'!A8</f>
        <v>4</v>
      </c>
      <c r="B3" s="31" t="str">
        <f>'Итоговая таблица'!B8</f>
        <v>Мкртичян Олег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5</v>
      </c>
      <c r="E5" s="29">
        <v>6</v>
      </c>
      <c r="F5" s="29">
        <v>5</v>
      </c>
      <c r="G5" s="29">
        <v>6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48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7</v>
      </c>
      <c r="F6" s="29">
        <v>7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57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5</v>
      </c>
      <c r="E7" s="29">
        <v>5</v>
      </c>
      <c r="F7" s="29">
        <v>6</v>
      </c>
      <c r="G7" s="29">
        <v>6</v>
      </c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64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7</v>
      </c>
      <c r="E8" s="29">
        <v>6</v>
      </c>
      <c r="F8" s="29">
        <v>7</v>
      </c>
      <c r="G8" s="29">
        <v>6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57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6</v>
      </c>
      <c r="E9" s="29">
        <v>5</v>
      </c>
      <c r="F9" s="29">
        <v>6</v>
      </c>
      <c r="G9" s="29">
        <v>6</v>
      </c>
      <c r="H9" s="26">
        <f t="shared" si="0"/>
        <v>5</v>
      </c>
      <c r="I9" s="12">
        <f t="shared" si="1"/>
        <v>6</v>
      </c>
      <c r="J9" s="17">
        <v>4</v>
      </c>
      <c r="K9" s="12">
        <f t="shared" si="2"/>
        <v>68</v>
      </c>
      <c r="L9" s="6"/>
    </row>
    <row r="10" spans="1:12" ht="25.5" customHeight="1" thickBot="1">
      <c r="A10" s="16">
        <v>6</v>
      </c>
      <c r="B10" s="23" t="s">
        <v>22</v>
      </c>
      <c r="C10" s="29">
        <v>5</v>
      </c>
      <c r="D10" s="29">
        <v>6</v>
      </c>
      <c r="E10" s="29">
        <v>6</v>
      </c>
      <c r="F10" s="29">
        <v>6</v>
      </c>
      <c r="G10" s="29">
        <v>6</v>
      </c>
      <c r="H10" s="26">
        <f t="shared" si="0"/>
        <v>5</v>
      </c>
      <c r="I10" s="12">
        <f t="shared" si="1"/>
        <v>6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4</v>
      </c>
      <c r="D11" s="29">
        <v>5</v>
      </c>
      <c r="E11" s="29">
        <v>5</v>
      </c>
      <c r="F11" s="29">
        <v>6</v>
      </c>
      <c r="G11" s="29">
        <v>5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75</v>
      </c>
      <c r="L11" s="6"/>
    </row>
    <row r="12" spans="1:12" ht="25.5" customHeight="1" thickBot="1">
      <c r="A12" s="16">
        <v>8</v>
      </c>
      <c r="B12" s="23" t="s">
        <v>24</v>
      </c>
      <c r="C12" s="29">
        <v>5</v>
      </c>
      <c r="D12" s="29">
        <v>6</v>
      </c>
      <c r="E12" s="29">
        <v>4</v>
      </c>
      <c r="F12" s="29">
        <v>4</v>
      </c>
      <c r="G12" s="29">
        <v>5</v>
      </c>
      <c r="H12" s="26">
        <f t="shared" si="0"/>
        <v>4</v>
      </c>
      <c r="I12" s="12">
        <f t="shared" si="1"/>
        <v>6</v>
      </c>
      <c r="J12" s="17">
        <v>4</v>
      </c>
      <c r="K12" s="12">
        <f t="shared" si="2"/>
        <v>56</v>
      </c>
      <c r="L12" s="6"/>
    </row>
    <row r="13" spans="1:12" ht="25.5" customHeight="1" thickBot="1">
      <c r="A13" s="16">
        <v>9</v>
      </c>
      <c r="B13" s="23" t="s">
        <v>25</v>
      </c>
      <c r="C13" s="29">
        <v>2</v>
      </c>
      <c r="D13" s="29">
        <v>6</v>
      </c>
      <c r="E13" s="29">
        <v>6</v>
      </c>
      <c r="F13" s="29">
        <v>6</v>
      </c>
      <c r="G13" s="29">
        <v>5</v>
      </c>
      <c r="H13" s="26">
        <f t="shared" si="0"/>
        <v>2</v>
      </c>
      <c r="I13" s="12">
        <f t="shared" si="1"/>
        <v>6</v>
      </c>
      <c r="J13" s="17">
        <v>4</v>
      </c>
      <c r="K13" s="12">
        <f t="shared" si="2"/>
        <v>68</v>
      </c>
      <c r="L13" s="6"/>
    </row>
    <row r="14" spans="1:12" ht="25.5" customHeight="1" thickBot="1">
      <c r="A14" s="16">
        <v>10</v>
      </c>
      <c r="B14" s="23" t="s">
        <v>26</v>
      </c>
      <c r="C14" s="29">
        <v>5</v>
      </c>
      <c r="D14" s="29">
        <v>6</v>
      </c>
      <c r="E14" s="29">
        <v>6</v>
      </c>
      <c r="F14" s="29">
        <v>6</v>
      </c>
      <c r="G14" s="29">
        <v>6</v>
      </c>
      <c r="H14" s="26">
        <f t="shared" si="0"/>
        <v>5</v>
      </c>
      <c r="I14" s="12">
        <f t="shared" si="1"/>
        <v>6</v>
      </c>
      <c r="J14" s="17">
        <v>3</v>
      </c>
      <c r="K14" s="12">
        <f t="shared" si="2"/>
        <v>54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6</v>
      </c>
      <c r="E15" s="29">
        <v>5</v>
      </c>
      <c r="F15" s="29">
        <v>7</v>
      </c>
      <c r="G15" s="29">
        <v>6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4</v>
      </c>
      <c r="D16" s="29">
        <v>6</v>
      </c>
      <c r="E16" s="29">
        <v>4</v>
      </c>
      <c r="F16" s="29">
        <v>6</v>
      </c>
      <c r="G16" s="29">
        <v>5</v>
      </c>
      <c r="H16" s="26">
        <f t="shared" si="0"/>
        <v>4</v>
      </c>
      <c r="I16" s="12">
        <f t="shared" si="1"/>
        <v>6</v>
      </c>
      <c r="J16" s="17">
        <v>1</v>
      </c>
      <c r="K16" s="12">
        <f t="shared" si="2"/>
        <v>15</v>
      </c>
      <c r="L16" s="6"/>
    </row>
    <row r="17" spans="1:12" ht="25.5" customHeight="1" thickBot="1">
      <c r="A17" s="16">
        <v>13</v>
      </c>
      <c r="B17" s="23" t="s">
        <v>28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>
        <v>3</v>
      </c>
      <c r="D18" s="29">
        <v>2</v>
      </c>
      <c r="E18" s="29">
        <v>4</v>
      </c>
      <c r="F18" s="29">
        <v>5</v>
      </c>
      <c r="G18" s="29">
        <v>4</v>
      </c>
      <c r="H18" s="26">
        <f t="shared" si="0"/>
        <v>2</v>
      </c>
      <c r="I18" s="12">
        <f t="shared" si="1"/>
        <v>5</v>
      </c>
      <c r="J18" s="17">
        <v>3</v>
      </c>
      <c r="K18" s="12">
        <f t="shared" si="2"/>
        <v>33</v>
      </c>
      <c r="L18" s="6"/>
    </row>
    <row r="19" spans="1:12" ht="25.5" customHeight="1" thickBot="1">
      <c r="A19" s="16">
        <v>15</v>
      </c>
      <c r="B19" s="23" t="s">
        <v>30</v>
      </c>
      <c r="C19" s="29">
        <v>4</v>
      </c>
      <c r="D19" s="29">
        <v>4</v>
      </c>
      <c r="E19" s="29">
        <v>5</v>
      </c>
      <c r="F19" s="29">
        <v>4</v>
      </c>
      <c r="G19" s="29">
        <v>5</v>
      </c>
      <c r="H19" s="26">
        <f t="shared" si="0"/>
        <v>4</v>
      </c>
      <c r="I19" s="12">
        <f t="shared" si="1"/>
        <v>5</v>
      </c>
      <c r="J19" s="17">
        <v>4</v>
      </c>
      <c r="K19" s="12">
        <f t="shared" si="2"/>
        <v>52</v>
      </c>
      <c r="L19" s="6"/>
    </row>
    <row r="20" spans="1:12" ht="25.5" customHeight="1" thickBot="1">
      <c r="A20" s="16">
        <v>16</v>
      </c>
      <c r="B20" s="23" t="s">
        <v>31</v>
      </c>
      <c r="C20" s="29">
        <v>4</v>
      </c>
      <c r="D20" s="29">
        <v>5</v>
      </c>
      <c r="E20" s="29">
        <v>5</v>
      </c>
      <c r="F20" s="29">
        <v>5</v>
      </c>
      <c r="G20" s="29">
        <v>4</v>
      </c>
      <c r="H20" s="26">
        <f t="shared" si="0"/>
        <v>4</v>
      </c>
      <c r="I20" s="12">
        <f t="shared" si="1"/>
        <v>5</v>
      </c>
      <c r="J20" s="17">
        <v>3</v>
      </c>
      <c r="K20" s="12">
        <f t="shared" si="2"/>
        <v>42</v>
      </c>
      <c r="L20" s="6"/>
    </row>
    <row r="21" spans="1:12" ht="25.5" customHeight="1" thickBot="1">
      <c r="A21" s="16">
        <v>17</v>
      </c>
      <c r="B21" s="24" t="s">
        <v>32</v>
      </c>
      <c r="C21" s="29">
        <v>3</v>
      </c>
      <c r="D21" s="29">
        <v>4</v>
      </c>
      <c r="E21" s="29">
        <v>4</v>
      </c>
      <c r="F21" s="29">
        <v>5</v>
      </c>
      <c r="G21" s="29">
        <v>4</v>
      </c>
      <c r="H21" s="26">
        <f t="shared" si="0"/>
        <v>3</v>
      </c>
      <c r="I21" s="12">
        <f t="shared" si="1"/>
        <v>5</v>
      </c>
      <c r="J21" s="17">
        <v>4</v>
      </c>
      <c r="K21" s="27">
        <f t="shared" si="2"/>
        <v>48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863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4</v>
      </c>
      <c r="B26" s="31" t="str">
        <f>B3</f>
        <v>Мкртичян Олег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7</v>
      </c>
      <c r="F28" s="29">
        <v>6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4</v>
      </c>
      <c r="E29" s="29">
        <v>5</v>
      </c>
      <c r="F29" s="29">
        <v>6</v>
      </c>
      <c r="G29" s="29">
        <v>6</v>
      </c>
      <c r="H29" s="26">
        <f aca="true" t="shared" si="3" ref="H29:H44">MIN(C29:G29)</f>
        <v>4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(C29+D29+E29+F29+G29-H29-I29)*J29</f>
        <v>51</v>
      </c>
      <c r="L29" s="6"/>
    </row>
    <row r="30" spans="1:12" ht="25.5" customHeight="1" thickBot="1">
      <c r="A30" s="16">
        <v>3</v>
      </c>
      <c r="B30" s="23" t="s">
        <v>19</v>
      </c>
      <c r="C30" s="29">
        <v>5</v>
      </c>
      <c r="D30" s="29">
        <v>6</v>
      </c>
      <c r="E30" s="29">
        <v>6</v>
      </c>
      <c r="F30" s="29">
        <v>6</v>
      </c>
      <c r="G30" s="29">
        <v>6</v>
      </c>
      <c r="H30" s="26">
        <f t="shared" si="3"/>
        <v>5</v>
      </c>
      <c r="I30" s="12">
        <f t="shared" si="4"/>
        <v>6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5</v>
      </c>
      <c r="D31" s="29">
        <v>6</v>
      </c>
      <c r="E31" s="29">
        <v>7</v>
      </c>
      <c r="F31" s="29">
        <v>6</v>
      </c>
      <c r="G31" s="29">
        <v>6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54</v>
      </c>
      <c r="L31" s="6"/>
    </row>
    <row r="32" spans="1:12" ht="25.5" customHeight="1" thickBot="1">
      <c r="A32" s="16">
        <v>5</v>
      </c>
      <c r="B32" s="23" t="s">
        <v>21</v>
      </c>
      <c r="C32" s="29">
        <v>4</v>
      </c>
      <c r="D32" s="29">
        <v>6</v>
      </c>
      <c r="E32" s="29">
        <v>6</v>
      </c>
      <c r="F32" s="29">
        <v>6</v>
      </c>
      <c r="G32" s="29">
        <v>6</v>
      </c>
      <c r="H32" s="26">
        <f t="shared" si="3"/>
        <v>4</v>
      </c>
      <c r="I32" s="12">
        <f t="shared" si="4"/>
        <v>6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22</v>
      </c>
      <c r="C33" s="29">
        <v>6</v>
      </c>
      <c r="D33" s="29">
        <v>7</v>
      </c>
      <c r="E33" s="29">
        <v>7</v>
      </c>
      <c r="F33" s="29">
        <v>7</v>
      </c>
      <c r="G33" s="29">
        <v>7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7</v>
      </c>
      <c r="E34" s="29">
        <v>7</v>
      </c>
      <c r="F34" s="29">
        <v>7</v>
      </c>
      <c r="G34" s="29">
        <v>6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100</v>
      </c>
      <c r="L34" s="6"/>
    </row>
    <row r="35" spans="1:12" ht="25.5" customHeight="1" thickBot="1">
      <c r="A35" s="16">
        <v>8</v>
      </c>
      <c r="B35" s="23" t="s">
        <v>24</v>
      </c>
      <c r="C35" s="29">
        <v>5</v>
      </c>
      <c r="D35" s="29">
        <v>6</v>
      </c>
      <c r="E35" s="29">
        <v>6</v>
      </c>
      <c r="F35" s="29">
        <v>6</v>
      </c>
      <c r="G35" s="29">
        <v>6</v>
      </c>
      <c r="H35" s="26">
        <f t="shared" si="3"/>
        <v>5</v>
      </c>
      <c r="I35" s="12">
        <f t="shared" si="4"/>
        <v>6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5</v>
      </c>
      <c r="D36" s="29">
        <v>5</v>
      </c>
      <c r="E36" s="29">
        <v>6</v>
      </c>
      <c r="F36" s="29">
        <v>6</v>
      </c>
      <c r="G36" s="29">
        <v>6</v>
      </c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26</v>
      </c>
      <c r="C37" s="29">
        <v>5</v>
      </c>
      <c r="D37" s="29">
        <v>5</v>
      </c>
      <c r="E37" s="29">
        <v>5</v>
      </c>
      <c r="F37" s="29">
        <v>6</v>
      </c>
      <c r="G37" s="29">
        <v>6</v>
      </c>
      <c r="H37" s="26">
        <f t="shared" si="3"/>
        <v>5</v>
      </c>
      <c r="I37" s="12">
        <f t="shared" si="4"/>
        <v>6</v>
      </c>
      <c r="J37" s="17">
        <v>3</v>
      </c>
      <c r="K37" s="12">
        <f t="shared" si="5"/>
        <v>48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6</v>
      </c>
      <c r="E38" s="29">
        <v>6</v>
      </c>
      <c r="F38" s="29">
        <v>6</v>
      </c>
      <c r="G38" s="29">
        <v>6</v>
      </c>
      <c r="H38" s="26">
        <f t="shared" si="3"/>
        <v>6</v>
      </c>
      <c r="I38" s="12">
        <f t="shared" si="4"/>
        <v>6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7</v>
      </c>
      <c r="E39" s="29">
        <v>6</v>
      </c>
      <c r="F39" s="29">
        <v>6</v>
      </c>
      <c r="G39" s="29">
        <v>6</v>
      </c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18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6</v>
      </c>
      <c r="F40" s="29">
        <v>6</v>
      </c>
      <c r="G40" s="29">
        <v>6</v>
      </c>
      <c r="H40" s="26">
        <f t="shared" si="3"/>
        <v>6</v>
      </c>
      <c r="I40" s="12">
        <f t="shared" si="4"/>
        <v>6</v>
      </c>
      <c r="J40" s="17">
        <v>5</v>
      </c>
      <c r="K40" s="12">
        <f t="shared" si="5"/>
        <v>90</v>
      </c>
      <c r="L40" s="6"/>
    </row>
    <row r="41" spans="1:12" ht="25.5" customHeight="1" thickBot="1">
      <c r="A41" s="16">
        <v>14</v>
      </c>
      <c r="B41" s="23" t="s">
        <v>29</v>
      </c>
      <c r="C41" s="29">
        <v>6</v>
      </c>
      <c r="D41" s="29">
        <v>6</v>
      </c>
      <c r="E41" s="29">
        <v>6</v>
      </c>
      <c r="F41" s="29">
        <v>6</v>
      </c>
      <c r="G41" s="29">
        <v>6</v>
      </c>
      <c r="H41" s="26">
        <f t="shared" si="3"/>
        <v>6</v>
      </c>
      <c r="I41" s="12">
        <f t="shared" si="4"/>
        <v>6</v>
      </c>
      <c r="J41" s="17">
        <v>3</v>
      </c>
      <c r="K41" s="12">
        <f t="shared" si="5"/>
        <v>54</v>
      </c>
      <c r="L41" s="6"/>
    </row>
    <row r="42" spans="1:12" ht="25.5" customHeight="1" thickBot="1">
      <c r="A42" s="16">
        <v>15</v>
      </c>
      <c r="B42" s="23" t="s">
        <v>30</v>
      </c>
      <c r="C42" s="29">
        <v>5</v>
      </c>
      <c r="D42" s="29">
        <v>6</v>
      </c>
      <c r="E42" s="29">
        <v>6</v>
      </c>
      <c r="F42" s="29">
        <v>6</v>
      </c>
      <c r="G42" s="29">
        <v>6</v>
      </c>
      <c r="H42" s="26">
        <f t="shared" si="3"/>
        <v>5</v>
      </c>
      <c r="I42" s="12">
        <f t="shared" si="4"/>
        <v>6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31</v>
      </c>
      <c r="C43" s="29">
        <v>5</v>
      </c>
      <c r="D43" s="29">
        <v>6</v>
      </c>
      <c r="E43" s="29">
        <v>7</v>
      </c>
      <c r="F43" s="29">
        <v>7</v>
      </c>
      <c r="G43" s="29">
        <v>6</v>
      </c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57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5</v>
      </c>
      <c r="E44" s="29">
        <v>6</v>
      </c>
      <c r="F44" s="29">
        <v>6</v>
      </c>
      <c r="G44" s="29">
        <v>7</v>
      </c>
      <c r="H44" s="26">
        <f t="shared" si="3"/>
        <v>5</v>
      </c>
      <c r="I44" s="12">
        <f t="shared" si="4"/>
        <v>7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1092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4</v>
      </c>
      <c r="B49" s="31" t="str">
        <f>B3</f>
        <v>Мкртичян Олег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7</v>
      </c>
      <c r="F51" s="29">
        <v>6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7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5</v>
      </c>
      <c r="E53" s="29">
        <v>6</v>
      </c>
      <c r="F53" s="29">
        <v>6</v>
      </c>
      <c r="G53" s="29">
        <v>6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7</v>
      </c>
      <c r="E54" s="29">
        <v>7</v>
      </c>
      <c r="F54" s="29">
        <v>6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6</v>
      </c>
      <c r="F55" s="29">
        <v>6</v>
      </c>
      <c r="G55" s="29">
        <v>6</v>
      </c>
      <c r="H55" s="26">
        <f t="shared" si="6"/>
        <v>6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6</v>
      </c>
      <c r="E56" s="29">
        <v>7</v>
      </c>
      <c r="F56" s="29">
        <v>7</v>
      </c>
      <c r="G56" s="29">
        <v>7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40</v>
      </c>
      <c r="L56" s="6"/>
    </row>
    <row r="57" spans="1:12" ht="25.5" customHeight="1" thickBot="1">
      <c r="A57" s="16">
        <v>7</v>
      </c>
      <c r="B57" s="23" t="s">
        <v>23</v>
      </c>
      <c r="C57" s="29">
        <v>5</v>
      </c>
      <c r="D57" s="29">
        <v>6</v>
      </c>
      <c r="E57" s="29">
        <v>6</v>
      </c>
      <c r="F57" s="29">
        <v>5</v>
      </c>
      <c r="G57" s="29">
        <v>6</v>
      </c>
      <c r="H57" s="26">
        <f t="shared" si="6"/>
        <v>5</v>
      </c>
      <c r="I57" s="12">
        <f t="shared" si="7"/>
        <v>6</v>
      </c>
      <c r="J57" s="17">
        <v>5</v>
      </c>
      <c r="K57" s="12">
        <f t="shared" si="8"/>
        <v>85</v>
      </c>
      <c r="L57" s="6"/>
    </row>
    <row r="58" spans="1:12" ht="25.5" customHeight="1" thickBot="1">
      <c r="A58" s="16">
        <v>8</v>
      </c>
      <c r="B58" s="23" t="s">
        <v>24</v>
      </c>
      <c r="C58" s="29">
        <v>4</v>
      </c>
      <c r="D58" s="29">
        <v>4</v>
      </c>
      <c r="E58" s="29">
        <v>5</v>
      </c>
      <c r="F58" s="29">
        <v>5</v>
      </c>
      <c r="G58" s="29">
        <v>5</v>
      </c>
      <c r="H58" s="26">
        <f t="shared" si="6"/>
        <v>4</v>
      </c>
      <c r="I58" s="12">
        <f t="shared" si="7"/>
        <v>5</v>
      </c>
      <c r="J58" s="17">
        <v>4</v>
      </c>
      <c r="K58" s="12">
        <f t="shared" si="8"/>
        <v>56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6</v>
      </c>
      <c r="E59" s="29">
        <v>6</v>
      </c>
      <c r="F59" s="29">
        <v>6</v>
      </c>
      <c r="G59" s="29">
        <v>6</v>
      </c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72</v>
      </c>
      <c r="L59" s="6"/>
    </row>
    <row r="60" spans="1:12" ht="25.5" customHeight="1" thickBot="1">
      <c r="A60" s="16">
        <v>10</v>
      </c>
      <c r="B60" s="23" t="s">
        <v>26</v>
      </c>
      <c r="C60" s="29">
        <v>5</v>
      </c>
      <c r="D60" s="29">
        <v>6</v>
      </c>
      <c r="E60" s="29">
        <v>7</v>
      </c>
      <c r="F60" s="29">
        <v>6</v>
      </c>
      <c r="G60" s="29">
        <v>6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6</v>
      </c>
      <c r="F61" s="29">
        <v>6</v>
      </c>
      <c r="G61" s="29">
        <v>6</v>
      </c>
      <c r="H61" s="26">
        <f t="shared" si="6"/>
        <v>6</v>
      </c>
      <c r="I61" s="12">
        <f t="shared" si="7"/>
        <v>6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7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4</v>
      </c>
      <c r="D63" s="29">
        <v>6</v>
      </c>
      <c r="E63" s="29">
        <v>5</v>
      </c>
      <c r="F63" s="29">
        <v>6</v>
      </c>
      <c r="G63" s="29">
        <v>6</v>
      </c>
      <c r="H63" s="26">
        <f t="shared" si="6"/>
        <v>4</v>
      </c>
      <c r="I63" s="12">
        <f t="shared" si="7"/>
        <v>6</v>
      </c>
      <c r="J63" s="17">
        <v>5</v>
      </c>
      <c r="K63" s="12">
        <f t="shared" si="8"/>
        <v>85</v>
      </c>
      <c r="L63" s="6"/>
    </row>
    <row r="64" spans="1:12" ht="25.5" customHeight="1" thickBot="1">
      <c r="A64" s="16">
        <v>14</v>
      </c>
      <c r="B64" s="23" t="s">
        <v>29</v>
      </c>
      <c r="C64" s="29">
        <v>4</v>
      </c>
      <c r="D64" s="29">
        <v>6</v>
      </c>
      <c r="E64" s="29">
        <v>6</v>
      </c>
      <c r="F64" s="29">
        <v>6</v>
      </c>
      <c r="G64" s="29">
        <v>6</v>
      </c>
      <c r="H64" s="26">
        <f t="shared" si="6"/>
        <v>4</v>
      </c>
      <c r="I64" s="12">
        <f t="shared" si="7"/>
        <v>6</v>
      </c>
      <c r="J64" s="17">
        <v>3</v>
      </c>
      <c r="K64" s="12">
        <f t="shared" si="8"/>
        <v>54</v>
      </c>
      <c r="L64" s="6"/>
    </row>
    <row r="65" spans="1:12" ht="25.5" customHeight="1" thickBot="1">
      <c r="A65" s="16">
        <v>15</v>
      </c>
      <c r="B65" s="23" t="s">
        <v>30</v>
      </c>
      <c r="C65" s="29">
        <v>4</v>
      </c>
      <c r="D65" s="29">
        <v>5</v>
      </c>
      <c r="E65" s="29">
        <v>6</v>
      </c>
      <c r="F65" s="29">
        <v>6</v>
      </c>
      <c r="G65" s="29">
        <v>6</v>
      </c>
      <c r="H65" s="26">
        <f t="shared" si="6"/>
        <v>4</v>
      </c>
      <c r="I65" s="12">
        <f t="shared" si="7"/>
        <v>6</v>
      </c>
      <c r="J65" s="17">
        <v>4</v>
      </c>
      <c r="K65" s="12">
        <f t="shared" si="8"/>
        <v>68</v>
      </c>
      <c r="L65" s="6"/>
    </row>
    <row r="66" spans="1:12" ht="25.5" customHeight="1" thickBot="1">
      <c r="A66" s="16">
        <v>16</v>
      </c>
      <c r="B66" s="23" t="s">
        <v>31</v>
      </c>
      <c r="C66" s="29">
        <v>5</v>
      </c>
      <c r="D66" s="29">
        <v>6</v>
      </c>
      <c r="E66" s="29">
        <v>6</v>
      </c>
      <c r="F66" s="29">
        <v>6</v>
      </c>
      <c r="G66" s="29">
        <v>6</v>
      </c>
      <c r="H66" s="26">
        <f t="shared" si="6"/>
        <v>5</v>
      </c>
      <c r="I66" s="12">
        <f t="shared" si="7"/>
        <v>6</v>
      </c>
      <c r="J66" s="17">
        <v>3</v>
      </c>
      <c r="K66" s="12">
        <f t="shared" si="8"/>
        <v>54</v>
      </c>
      <c r="L66" s="6"/>
    </row>
    <row r="67" spans="1:12" ht="25.5" customHeight="1" thickBot="1">
      <c r="A67" s="16">
        <v>17</v>
      </c>
      <c r="B67" s="24" t="s">
        <v>32</v>
      </c>
      <c r="C67" s="29">
        <v>3</v>
      </c>
      <c r="D67" s="29">
        <v>6</v>
      </c>
      <c r="E67" s="29">
        <v>6</v>
      </c>
      <c r="F67" s="29">
        <v>5</v>
      </c>
      <c r="G67" s="29">
        <v>5</v>
      </c>
      <c r="H67" s="26">
        <f t="shared" si="6"/>
        <v>3</v>
      </c>
      <c r="I67" s="12">
        <f t="shared" si="7"/>
        <v>6</v>
      </c>
      <c r="J67" s="17">
        <v>4</v>
      </c>
      <c r="K67" s="12">
        <f t="shared" si="8"/>
        <v>64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1061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4</v>
      </c>
      <c r="B72" s="31" t="str">
        <f>B26</f>
        <v>Мкртичян Олег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4</v>
      </c>
      <c r="D74" s="29">
        <v>7</v>
      </c>
      <c r="E74" s="29">
        <v>7</v>
      </c>
      <c r="F74" s="29">
        <v>6</v>
      </c>
      <c r="G74" s="29">
        <v>6</v>
      </c>
      <c r="H74" s="26">
        <f>MIN(C74:G74)</f>
        <v>4</v>
      </c>
      <c r="I74" s="12">
        <f>MAX(C74:G74)</f>
        <v>7</v>
      </c>
      <c r="J74" s="17">
        <v>3</v>
      </c>
      <c r="K74" s="12">
        <f>(C74+D74+E74+F74+G74-H74-I74)*J74</f>
        <v>57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4</v>
      </c>
      <c r="E75" s="29">
        <v>6</v>
      </c>
      <c r="F75" s="29">
        <v>5</v>
      </c>
      <c r="G75" s="29">
        <v>4</v>
      </c>
      <c r="H75" s="26">
        <f aca="true" t="shared" si="9" ref="H75:H90">MIN(C75:G75)</f>
        <v>4</v>
      </c>
      <c r="I75" s="12">
        <f aca="true" t="shared" si="10" ref="I75:I90">MAX(C75:G75)</f>
        <v>6</v>
      </c>
      <c r="J75" s="17">
        <v>3</v>
      </c>
      <c r="K75" s="12">
        <f aca="true" t="shared" si="11" ref="K75:K90">(C75+D75+E75+F75+G75-H75-I75)*J75</f>
        <v>45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7</v>
      </c>
      <c r="E76" s="29">
        <v>7</v>
      </c>
      <c r="F76" s="29">
        <v>6</v>
      </c>
      <c r="G76" s="29">
        <v>6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76</v>
      </c>
      <c r="L76" s="6"/>
    </row>
    <row r="77" spans="1:12" ht="25.5" customHeight="1" thickBot="1">
      <c r="A77" s="16">
        <v>4</v>
      </c>
      <c r="B77" s="23" t="s">
        <v>20</v>
      </c>
      <c r="C77" s="29">
        <v>4</v>
      </c>
      <c r="D77" s="29">
        <v>5</v>
      </c>
      <c r="E77" s="29">
        <v>5</v>
      </c>
      <c r="F77" s="29">
        <v>6</v>
      </c>
      <c r="G77" s="29">
        <v>6</v>
      </c>
      <c r="H77" s="26">
        <f t="shared" si="9"/>
        <v>4</v>
      </c>
      <c r="I77" s="12">
        <f t="shared" si="10"/>
        <v>6</v>
      </c>
      <c r="J77" s="17">
        <v>3</v>
      </c>
      <c r="K77" s="12">
        <f t="shared" si="11"/>
        <v>48</v>
      </c>
      <c r="L77" s="6"/>
    </row>
    <row r="78" spans="1:12" ht="25.5" customHeight="1" thickBot="1">
      <c r="A78" s="16">
        <v>5</v>
      </c>
      <c r="B78" s="23" t="s">
        <v>21</v>
      </c>
      <c r="C78" s="29">
        <v>5</v>
      </c>
      <c r="D78" s="29">
        <v>5</v>
      </c>
      <c r="E78" s="29">
        <v>5</v>
      </c>
      <c r="F78" s="29">
        <v>6</v>
      </c>
      <c r="G78" s="29">
        <v>6</v>
      </c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64</v>
      </c>
      <c r="L78" s="6"/>
    </row>
    <row r="79" spans="1:12" ht="25.5" customHeight="1" thickBot="1">
      <c r="A79" s="16">
        <v>6</v>
      </c>
      <c r="B79" s="23" t="s">
        <v>22</v>
      </c>
      <c r="C79" s="29">
        <v>5</v>
      </c>
      <c r="D79" s="29">
        <v>7</v>
      </c>
      <c r="E79" s="29">
        <v>7</v>
      </c>
      <c r="F79" s="29">
        <v>7</v>
      </c>
      <c r="G79" s="29">
        <v>6</v>
      </c>
      <c r="H79" s="26">
        <f t="shared" si="9"/>
        <v>5</v>
      </c>
      <c r="I79" s="12">
        <f t="shared" si="10"/>
        <v>7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6</v>
      </c>
      <c r="E80" s="29">
        <v>6</v>
      </c>
      <c r="F80" s="29">
        <v>7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95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6</v>
      </c>
      <c r="F81" s="29">
        <v>6</v>
      </c>
      <c r="G81" s="29">
        <v>6</v>
      </c>
      <c r="H81" s="26">
        <f t="shared" si="9"/>
        <v>6</v>
      </c>
      <c r="I81" s="12">
        <f t="shared" si="10"/>
        <v>6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5</v>
      </c>
      <c r="D82" s="29">
        <v>7</v>
      </c>
      <c r="E82" s="29">
        <v>6</v>
      </c>
      <c r="F82" s="29">
        <v>6</v>
      </c>
      <c r="G82" s="29">
        <v>6</v>
      </c>
      <c r="H82" s="26">
        <f t="shared" si="9"/>
        <v>5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7</v>
      </c>
      <c r="E83" s="29">
        <v>7</v>
      </c>
      <c r="F83" s="29">
        <v>7</v>
      </c>
      <c r="G83" s="29">
        <v>6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60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7</v>
      </c>
      <c r="E84" s="29">
        <v>7</v>
      </c>
      <c r="F84" s="29">
        <v>7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5</v>
      </c>
      <c r="D85" s="29">
        <v>6</v>
      </c>
      <c r="E85" s="29">
        <v>7</v>
      </c>
      <c r="F85" s="29">
        <v>6</v>
      </c>
      <c r="G85" s="29">
        <v>6</v>
      </c>
      <c r="H85" s="26">
        <f t="shared" si="9"/>
        <v>5</v>
      </c>
      <c r="I85" s="12">
        <f t="shared" si="10"/>
        <v>7</v>
      </c>
      <c r="J85" s="17">
        <v>1</v>
      </c>
      <c r="K85" s="12">
        <f t="shared" si="11"/>
        <v>18</v>
      </c>
      <c r="L85" s="6"/>
    </row>
    <row r="86" spans="1:12" ht="25.5" customHeight="1" thickBot="1">
      <c r="A86" s="16">
        <v>13</v>
      </c>
      <c r="B86" s="23" t="s">
        <v>28</v>
      </c>
      <c r="C86" s="29">
        <v>5</v>
      </c>
      <c r="D86" s="29">
        <v>6</v>
      </c>
      <c r="E86" s="29">
        <v>6</v>
      </c>
      <c r="F86" s="29">
        <v>6</v>
      </c>
      <c r="G86" s="29">
        <v>6</v>
      </c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7</v>
      </c>
      <c r="F88" s="29">
        <v>6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6</v>
      </c>
      <c r="E89" s="29">
        <v>6</v>
      </c>
      <c r="F89" s="29">
        <v>7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7</v>
      </c>
      <c r="E90" s="29">
        <v>6</v>
      </c>
      <c r="F90" s="29">
        <v>6</v>
      </c>
      <c r="G90" s="29">
        <v>6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72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1098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Максименков Владислав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7</v>
      </c>
      <c r="E6" s="29">
        <v>7</v>
      </c>
      <c r="F6" s="29">
        <v>7</v>
      </c>
      <c r="G6" s="29">
        <v>6</v>
      </c>
      <c r="H6" s="26">
        <f aca="true" t="shared" si="0" ref="H6:H21">MIN(C6:G6)</f>
        <v>5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60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8</v>
      </c>
      <c r="F7" s="29">
        <v>8</v>
      </c>
      <c r="G7" s="29">
        <v>6</v>
      </c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88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7</v>
      </c>
      <c r="G8" s="29">
        <v>7</v>
      </c>
      <c r="H8" s="26">
        <f t="shared" si="0"/>
        <v>7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7</v>
      </c>
      <c r="E9" s="29">
        <v>7</v>
      </c>
      <c r="F9" s="29">
        <v>6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7</v>
      </c>
      <c r="E10" s="29">
        <v>7</v>
      </c>
      <c r="F10" s="29">
        <v>7</v>
      </c>
      <c r="G10" s="29">
        <v>7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8</v>
      </c>
      <c r="E11" s="29">
        <v>8</v>
      </c>
      <c r="F11" s="29">
        <v>8</v>
      </c>
      <c r="G11" s="29">
        <v>7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115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7</v>
      </c>
      <c r="E12" s="29">
        <v>8</v>
      </c>
      <c r="F12" s="29">
        <v>7</v>
      </c>
      <c r="G12" s="29">
        <v>7</v>
      </c>
      <c r="H12" s="26">
        <f t="shared" si="0"/>
        <v>6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7</v>
      </c>
      <c r="F13" s="29">
        <v>7</v>
      </c>
      <c r="G13" s="29">
        <v>6</v>
      </c>
      <c r="H13" s="26">
        <f t="shared" si="0"/>
        <v>6</v>
      </c>
      <c r="I13" s="12">
        <f t="shared" si="1"/>
        <v>7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7</v>
      </c>
      <c r="G14" s="29">
        <v>6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7</v>
      </c>
      <c r="F15" s="29">
        <v>7</v>
      </c>
      <c r="G15" s="29">
        <v>6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7</v>
      </c>
      <c r="E16" s="29">
        <v>7</v>
      </c>
      <c r="F16" s="29">
        <v>7</v>
      </c>
      <c r="G16" s="29">
        <v>7</v>
      </c>
      <c r="H16" s="26">
        <f t="shared" si="0"/>
        <v>7</v>
      </c>
      <c r="I16" s="12">
        <f t="shared" si="1"/>
        <v>7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7</v>
      </c>
      <c r="F17" s="29">
        <v>7</v>
      </c>
      <c r="G17" s="29">
        <v>6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100</v>
      </c>
      <c r="L17" s="6"/>
    </row>
    <row r="18" spans="1:12" ht="25.5" customHeight="1" thickBot="1">
      <c r="A18" s="16">
        <v>14</v>
      </c>
      <c r="B18" s="23" t="s">
        <v>29</v>
      </c>
      <c r="C18" s="29">
        <v>6</v>
      </c>
      <c r="D18" s="29">
        <v>6</v>
      </c>
      <c r="E18" s="29">
        <v>7</v>
      </c>
      <c r="F18" s="29">
        <v>7</v>
      </c>
      <c r="G18" s="29">
        <v>6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57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7</v>
      </c>
      <c r="F20" s="29">
        <v>7</v>
      </c>
      <c r="G20" s="29">
        <v>6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7</v>
      </c>
      <c r="F21" s="29">
        <v>7</v>
      </c>
      <c r="G21" s="29">
        <v>6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1244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5</v>
      </c>
      <c r="B26" s="31" t="str">
        <f>B3</f>
        <v>Максименков Владислав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6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60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8</v>
      </c>
      <c r="F29" s="29">
        <v>7</v>
      </c>
      <c r="G29" s="29">
        <v>6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7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8</v>
      </c>
      <c r="E31" s="29">
        <v>8</v>
      </c>
      <c r="F31" s="29">
        <v>7</v>
      </c>
      <c r="G31" s="29">
        <v>7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66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8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6</v>
      </c>
      <c r="E34" s="29">
        <v>6</v>
      </c>
      <c r="F34" s="29">
        <v>6</v>
      </c>
      <c r="G34" s="29">
        <v>6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90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7</v>
      </c>
      <c r="G35" s="29">
        <v>6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>
        <v>7</v>
      </c>
      <c r="G36" s="29">
        <v>7</v>
      </c>
      <c r="H36" s="26">
        <f t="shared" si="3"/>
        <v>7</v>
      </c>
      <c r="I36" s="12">
        <f t="shared" si="4"/>
        <v>7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8</v>
      </c>
      <c r="F37" s="29">
        <v>7</v>
      </c>
      <c r="G37" s="29">
        <v>6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7</v>
      </c>
      <c r="E38" s="29">
        <v>7</v>
      </c>
      <c r="F38" s="29">
        <v>7</v>
      </c>
      <c r="G38" s="29">
        <v>6</v>
      </c>
      <c r="H38" s="26">
        <f t="shared" si="3"/>
        <v>6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7</v>
      </c>
      <c r="G39" s="29">
        <v>7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23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8</v>
      </c>
      <c r="F40" s="29">
        <v>7</v>
      </c>
      <c r="G40" s="29">
        <v>6</v>
      </c>
      <c r="H40" s="26">
        <f t="shared" si="3"/>
        <v>6</v>
      </c>
      <c r="I40" s="12">
        <f t="shared" si="4"/>
        <v>8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5</v>
      </c>
      <c r="D42" s="29">
        <v>6</v>
      </c>
      <c r="E42" s="29">
        <v>6</v>
      </c>
      <c r="F42" s="29">
        <v>6</v>
      </c>
      <c r="G42" s="29">
        <v>5</v>
      </c>
      <c r="H42" s="26">
        <f t="shared" si="3"/>
        <v>5</v>
      </c>
      <c r="I42" s="12">
        <f t="shared" si="4"/>
        <v>6</v>
      </c>
      <c r="J42" s="17">
        <v>4</v>
      </c>
      <c r="K42" s="12">
        <f t="shared" si="5"/>
        <v>68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7</v>
      </c>
      <c r="E43" s="29">
        <v>6</v>
      </c>
      <c r="F43" s="29">
        <v>7</v>
      </c>
      <c r="G43" s="29">
        <v>6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57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7</v>
      </c>
      <c r="F44" s="29">
        <v>7</v>
      </c>
      <c r="G44" s="29">
        <v>6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1231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5</v>
      </c>
      <c r="B49" s="31" t="str">
        <f>B3</f>
        <v>Максименков Владислав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8</v>
      </c>
      <c r="E51" s="29">
        <v>8</v>
      </c>
      <c r="F51" s="29">
        <v>8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69</v>
      </c>
      <c r="L51" s="6"/>
    </row>
    <row r="52" spans="1:12" ht="25.5" customHeight="1" thickBot="1">
      <c r="A52" s="16">
        <v>2</v>
      </c>
      <c r="B52" s="23" t="s">
        <v>18</v>
      </c>
      <c r="C52" s="29">
        <v>6</v>
      </c>
      <c r="D52" s="29">
        <v>7</v>
      </c>
      <c r="E52" s="29">
        <v>7</v>
      </c>
      <c r="F52" s="29">
        <v>7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6</v>
      </c>
      <c r="F54" s="29">
        <v>7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7</v>
      </c>
      <c r="G55" s="29">
        <v>7</v>
      </c>
      <c r="H55" s="26">
        <f t="shared" si="6"/>
        <v>7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8</v>
      </c>
      <c r="F56" s="29">
        <v>7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8</v>
      </c>
      <c r="F57" s="29">
        <v>7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7</v>
      </c>
      <c r="G58" s="29">
        <v>7</v>
      </c>
      <c r="H58" s="26">
        <f t="shared" si="6"/>
        <v>7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8</v>
      </c>
      <c r="E59" s="29">
        <v>8</v>
      </c>
      <c r="F59" s="29">
        <v>8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92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6</v>
      </c>
      <c r="F61" s="29">
        <v>7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7</v>
      </c>
      <c r="F62" s="29">
        <v>7</v>
      </c>
      <c r="G62" s="29">
        <v>7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7</v>
      </c>
      <c r="G63" s="29">
        <v>7</v>
      </c>
      <c r="H63" s="26">
        <f t="shared" si="6"/>
        <v>7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>
        <v>7</v>
      </c>
      <c r="G66" s="29">
        <v>7</v>
      </c>
      <c r="H66" s="26">
        <f t="shared" si="6"/>
        <v>7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7</v>
      </c>
      <c r="F67" s="29">
        <v>8</v>
      </c>
      <c r="G67" s="29">
        <v>7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1268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5</v>
      </c>
      <c r="B72" s="31" t="str">
        <f>B26</f>
        <v>Максименков Владислав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7</v>
      </c>
      <c r="E74" s="29">
        <v>8</v>
      </c>
      <c r="F74" s="29">
        <v>7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8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7</v>
      </c>
      <c r="G78" s="29">
        <v>7</v>
      </c>
      <c r="H78" s="26">
        <f t="shared" si="9"/>
        <v>7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8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7</v>
      </c>
      <c r="F80" s="29">
        <v>8</v>
      </c>
      <c r="G80" s="29">
        <v>7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8</v>
      </c>
      <c r="F81" s="29">
        <v>7</v>
      </c>
      <c r="G81" s="29">
        <v>7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6</v>
      </c>
      <c r="E83" s="29">
        <v>7</v>
      </c>
      <c r="F83" s="29">
        <v>7</v>
      </c>
      <c r="G83" s="29">
        <v>7</v>
      </c>
      <c r="H83" s="26">
        <f t="shared" si="9"/>
        <v>6</v>
      </c>
      <c r="I83" s="12">
        <f t="shared" si="10"/>
        <v>8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5</v>
      </c>
      <c r="E84" s="29">
        <v>6</v>
      </c>
      <c r="F84" s="29">
        <v>6</v>
      </c>
      <c r="G84" s="29">
        <v>4</v>
      </c>
      <c r="H84" s="26">
        <f t="shared" si="9"/>
        <v>4</v>
      </c>
      <c r="I84" s="12">
        <f t="shared" si="10"/>
        <v>6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7</v>
      </c>
      <c r="F85" s="29">
        <v>7</v>
      </c>
      <c r="G85" s="29">
        <v>7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21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6</v>
      </c>
      <c r="F86" s="29">
        <v>7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6</v>
      </c>
      <c r="E88" s="29">
        <v>6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6</v>
      </c>
      <c r="E89" s="29">
        <v>6</v>
      </c>
      <c r="F89" s="29">
        <v>6</v>
      </c>
      <c r="G89" s="29">
        <v>6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1150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Тарновский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7</v>
      </c>
      <c r="G7" s="29">
        <v>7</v>
      </c>
      <c r="H7" s="26">
        <f t="shared" si="0"/>
        <v>7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8</v>
      </c>
      <c r="F8" s="29">
        <v>6</v>
      </c>
      <c r="G8" s="29">
        <v>8</v>
      </c>
      <c r="H8" s="26">
        <f t="shared" si="0"/>
        <v>6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7</v>
      </c>
      <c r="E9" s="29">
        <v>7</v>
      </c>
      <c r="F9" s="29">
        <v>6</v>
      </c>
      <c r="G9" s="29">
        <v>7</v>
      </c>
      <c r="H9" s="26">
        <f t="shared" si="0"/>
        <v>6</v>
      </c>
      <c r="I9" s="12">
        <f t="shared" si="1"/>
        <v>8</v>
      </c>
      <c r="J9" s="17">
        <v>4</v>
      </c>
      <c r="K9" s="12">
        <f t="shared" si="2"/>
        <v>84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8</v>
      </c>
      <c r="F10" s="29">
        <v>7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8</v>
      </c>
      <c r="E11" s="29">
        <v>7</v>
      </c>
      <c r="F11" s="29">
        <v>7</v>
      </c>
      <c r="G11" s="29">
        <v>7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3</v>
      </c>
      <c r="D12" s="29">
        <v>5</v>
      </c>
      <c r="E12" s="29">
        <v>4</v>
      </c>
      <c r="F12" s="29">
        <v>6</v>
      </c>
      <c r="G12" s="29">
        <v>6</v>
      </c>
      <c r="H12" s="26">
        <f t="shared" si="0"/>
        <v>3</v>
      </c>
      <c r="I12" s="12">
        <f t="shared" si="1"/>
        <v>6</v>
      </c>
      <c r="J12" s="17">
        <v>4</v>
      </c>
      <c r="K12" s="12">
        <f t="shared" si="2"/>
        <v>60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8</v>
      </c>
      <c r="F13" s="29">
        <v>8</v>
      </c>
      <c r="G13" s="29">
        <v>6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88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7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6</v>
      </c>
      <c r="E15" s="29">
        <v>6</v>
      </c>
      <c r="F15" s="29">
        <v>6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95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6</v>
      </c>
      <c r="G16" s="29">
        <v>8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7</v>
      </c>
      <c r="F17" s="29">
        <v>7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6</v>
      </c>
      <c r="F18" s="29">
        <v>7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7</v>
      </c>
      <c r="E19" s="29">
        <v>7</v>
      </c>
      <c r="F19" s="29">
        <v>7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88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6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8</v>
      </c>
      <c r="F21" s="29">
        <v>7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1242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6</v>
      </c>
      <c r="B26" s="31" t="str">
        <f>B3</f>
        <v>Тарновский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7</v>
      </c>
      <c r="G28" s="29">
        <v>7</v>
      </c>
      <c r="H28" s="26">
        <f>MIN(C28:G28)</f>
        <v>7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8</v>
      </c>
      <c r="F30" s="29">
        <v>7</v>
      </c>
      <c r="G30" s="29">
        <v>6</v>
      </c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76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7</v>
      </c>
      <c r="H31" s="26">
        <f t="shared" si="3"/>
        <v>7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8</v>
      </c>
      <c r="F32" s="29">
        <v>8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88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7</v>
      </c>
      <c r="F33" s="29">
        <v>7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0</v>
      </c>
      <c r="E35" s="29">
        <v>7</v>
      </c>
      <c r="F35" s="29">
        <v>7</v>
      </c>
      <c r="G35" s="29">
        <v>7</v>
      </c>
      <c r="H35" s="26">
        <f t="shared" si="3"/>
        <v>0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6</v>
      </c>
      <c r="E36" s="29">
        <v>7</v>
      </c>
      <c r="F36" s="29">
        <v>6</v>
      </c>
      <c r="G36" s="29">
        <v>6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72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6</v>
      </c>
      <c r="F38" s="29">
        <v>6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8</v>
      </c>
      <c r="F39" s="29">
        <v>7</v>
      </c>
      <c r="G39" s="29">
        <v>7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6</v>
      </c>
      <c r="G40" s="29">
        <v>6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6</v>
      </c>
      <c r="G41" s="29">
        <v>7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7</v>
      </c>
      <c r="F43" s="29">
        <v>7</v>
      </c>
      <c r="G43" s="29">
        <v>7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7</v>
      </c>
      <c r="F44" s="29">
        <v>7</v>
      </c>
      <c r="G44" s="29">
        <v>6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1167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6</v>
      </c>
      <c r="B49" s="31" t="str">
        <f>B3</f>
        <v>Тарновский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7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69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7</v>
      </c>
      <c r="E52" s="29">
        <v>7</v>
      </c>
      <c r="F52" s="29">
        <v>6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6</v>
      </c>
      <c r="F54" s="29">
        <v>7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60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8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92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7</v>
      </c>
      <c r="F56" s="29">
        <v>7</v>
      </c>
      <c r="G56" s="29">
        <v>7</v>
      </c>
      <c r="H56" s="26">
        <f t="shared" si="6"/>
        <v>7</v>
      </c>
      <c r="I56" s="12">
        <f t="shared" si="7"/>
        <v>7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7</v>
      </c>
      <c r="F57" s="29">
        <v>7</v>
      </c>
      <c r="G57" s="29">
        <v>7</v>
      </c>
      <c r="H57" s="26">
        <f t="shared" si="6"/>
        <v>7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7</v>
      </c>
      <c r="F58" s="29">
        <v>7</v>
      </c>
      <c r="G58" s="29">
        <v>7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88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6</v>
      </c>
      <c r="E59" s="29">
        <v>7</v>
      </c>
      <c r="F59" s="29">
        <v>6</v>
      </c>
      <c r="G59" s="29">
        <v>6</v>
      </c>
      <c r="H59" s="26">
        <f t="shared" si="6"/>
        <v>6</v>
      </c>
      <c r="I59" s="12">
        <f t="shared" si="7"/>
        <v>8</v>
      </c>
      <c r="J59" s="17">
        <v>4</v>
      </c>
      <c r="K59" s="12">
        <f t="shared" si="8"/>
        <v>76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6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7</v>
      </c>
      <c r="G62" s="29">
        <v>6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7</v>
      </c>
      <c r="G63" s="29">
        <v>7</v>
      </c>
      <c r="H63" s="26">
        <f t="shared" si="6"/>
        <v>7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7</v>
      </c>
      <c r="G64" s="29">
        <v>7</v>
      </c>
      <c r="H64" s="26">
        <f t="shared" si="6"/>
        <v>7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7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>
        <v>7</v>
      </c>
      <c r="G66" s="29">
        <v>7</v>
      </c>
      <c r="H66" s="26">
        <f t="shared" si="6"/>
        <v>7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6</v>
      </c>
      <c r="E67" s="29">
        <v>7</v>
      </c>
      <c r="F67" s="29">
        <v>6</v>
      </c>
      <c r="G67" s="29">
        <v>7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1264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6</v>
      </c>
      <c r="B72" s="31" t="str">
        <f>B26</f>
        <v>Тарновский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8</v>
      </c>
      <c r="F74" s="29">
        <v>8</v>
      </c>
      <c r="G74" s="29">
        <v>7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7</v>
      </c>
      <c r="E76" s="29">
        <v>7</v>
      </c>
      <c r="F76" s="29">
        <v>7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8</v>
      </c>
      <c r="F77" s="29">
        <v>7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8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6</v>
      </c>
      <c r="E80" s="29">
        <v>7</v>
      </c>
      <c r="F80" s="29">
        <v>7</v>
      </c>
      <c r="G80" s="29">
        <v>6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8</v>
      </c>
      <c r="F81" s="29">
        <v>7</v>
      </c>
      <c r="G81" s="29">
        <v>7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7</v>
      </c>
      <c r="F82" s="29">
        <v>8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7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6</v>
      </c>
      <c r="F84" s="29">
        <v>6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8</v>
      </c>
      <c r="F85" s="29">
        <v>7</v>
      </c>
      <c r="G85" s="29">
        <v>7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7</v>
      </c>
      <c r="F86" s="29">
        <v>7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7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8</v>
      </c>
      <c r="F90" s="29">
        <v>8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92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1279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1" t="str">
        <f>'Итоговая таблица'!A1</f>
        <v>Кубок Одессы 2012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Роговой Юрий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8</v>
      </c>
      <c r="E5" s="29">
        <v>8</v>
      </c>
      <c r="F5" s="29">
        <v>7</v>
      </c>
      <c r="G5" s="29">
        <v>9</v>
      </c>
      <c r="H5" s="26">
        <f>MIN(C5:G5)</f>
        <v>7</v>
      </c>
      <c r="I5" s="12">
        <f>MAX(C5:G5)</f>
        <v>9</v>
      </c>
      <c r="J5" s="17">
        <v>3</v>
      </c>
      <c r="K5" s="12">
        <f>(C5+D5+E5+F5+G5-H5-I5)*J5</f>
        <v>72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8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8</v>
      </c>
      <c r="E7" s="29">
        <v>8</v>
      </c>
      <c r="F7" s="29">
        <v>8</v>
      </c>
      <c r="G7" s="29">
        <v>8</v>
      </c>
      <c r="H7" s="26">
        <f t="shared" si="0"/>
        <v>8</v>
      </c>
      <c r="I7" s="12">
        <f t="shared" si="1"/>
        <v>8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8</v>
      </c>
      <c r="E8" s="29">
        <v>9</v>
      </c>
      <c r="F8" s="29">
        <v>8</v>
      </c>
      <c r="G8" s="29">
        <v>8</v>
      </c>
      <c r="H8" s="26">
        <f t="shared" si="0"/>
        <v>8</v>
      </c>
      <c r="I8" s="12">
        <f t="shared" si="1"/>
        <v>9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9</v>
      </c>
      <c r="E9" s="29">
        <v>8</v>
      </c>
      <c r="F9" s="29">
        <v>7</v>
      </c>
      <c r="G9" s="29">
        <v>9</v>
      </c>
      <c r="H9" s="26">
        <f t="shared" si="0"/>
        <v>7</v>
      </c>
      <c r="I9" s="12">
        <f t="shared" si="1"/>
        <v>9</v>
      </c>
      <c r="J9" s="17">
        <v>4</v>
      </c>
      <c r="K9" s="12">
        <f t="shared" si="2"/>
        <v>100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9</v>
      </c>
      <c r="E10" s="29">
        <v>8</v>
      </c>
      <c r="F10" s="29">
        <v>8</v>
      </c>
      <c r="G10" s="29">
        <v>8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9</v>
      </c>
      <c r="E11" s="29">
        <v>9</v>
      </c>
      <c r="F11" s="29">
        <v>7</v>
      </c>
      <c r="G11" s="29">
        <v>8</v>
      </c>
      <c r="H11" s="26">
        <f t="shared" si="0"/>
        <v>7</v>
      </c>
      <c r="I11" s="12">
        <f t="shared" si="1"/>
        <v>9</v>
      </c>
      <c r="J11" s="17">
        <v>5</v>
      </c>
      <c r="K11" s="12">
        <f t="shared" si="2"/>
        <v>125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8</v>
      </c>
      <c r="E12" s="29">
        <v>8</v>
      </c>
      <c r="F12" s="29">
        <v>7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7</v>
      </c>
      <c r="F13" s="29">
        <v>7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>
        <v>8</v>
      </c>
      <c r="G14" s="29">
        <v>8</v>
      </c>
      <c r="H14" s="26">
        <f t="shared" si="0"/>
        <v>8</v>
      </c>
      <c r="I14" s="12">
        <f t="shared" si="1"/>
        <v>8</v>
      </c>
      <c r="J14" s="17">
        <v>3</v>
      </c>
      <c r="K14" s="12">
        <f t="shared" si="2"/>
        <v>72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7</v>
      </c>
      <c r="E15" s="29">
        <v>7</v>
      </c>
      <c r="F15" s="29">
        <v>7</v>
      </c>
      <c r="G15" s="29">
        <v>8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9</v>
      </c>
      <c r="E16" s="29">
        <v>8</v>
      </c>
      <c r="F16" s="29">
        <v>7</v>
      </c>
      <c r="G16" s="29">
        <v>8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8</v>
      </c>
      <c r="E17" s="29">
        <v>8</v>
      </c>
      <c r="F17" s="29">
        <v>7</v>
      </c>
      <c r="G17" s="29">
        <v>8</v>
      </c>
      <c r="H17" s="26">
        <f t="shared" si="0"/>
        <v>6</v>
      </c>
      <c r="I17" s="12">
        <f t="shared" si="1"/>
        <v>8</v>
      </c>
      <c r="J17" s="17">
        <v>5</v>
      </c>
      <c r="K17" s="12">
        <f t="shared" si="2"/>
        <v>115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>
        <v>8</v>
      </c>
      <c r="G18" s="29">
        <v>8</v>
      </c>
      <c r="H18" s="26">
        <f t="shared" si="0"/>
        <v>8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9</v>
      </c>
      <c r="F19" s="29">
        <v>8</v>
      </c>
      <c r="G19" s="29">
        <v>8</v>
      </c>
      <c r="H19" s="26">
        <f t="shared" si="0"/>
        <v>8</v>
      </c>
      <c r="I19" s="12">
        <f t="shared" si="1"/>
        <v>9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8</v>
      </c>
      <c r="F20" s="29">
        <v>8</v>
      </c>
      <c r="G20" s="29">
        <v>8</v>
      </c>
      <c r="H20" s="26">
        <f t="shared" si="0"/>
        <v>8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8</v>
      </c>
      <c r="E21" s="29">
        <v>7</v>
      </c>
      <c r="F21" s="29">
        <v>8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1412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1" t="str">
        <f>A1</f>
        <v>Кубок Одессы 2012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7</v>
      </c>
      <c r="B26" s="31" t="str">
        <f>B3</f>
        <v>Роговой Юрий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7</v>
      </c>
      <c r="F28" s="29">
        <v>7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69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8</v>
      </c>
      <c r="E29" s="29">
        <v>8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69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8</v>
      </c>
      <c r="E30" s="29">
        <v>9</v>
      </c>
      <c r="F30" s="29">
        <v>8</v>
      </c>
      <c r="G30" s="29">
        <v>8</v>
      </c>
      <c r="H30" s="26">
        <f t="shared" si="3"/>
        <v>8</v>
      </c>
      <c r="I30" s="12">
        <f t="shared" si="4"/>
        <v>9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9</v>
      </c>
      <c r="D31" s="29">
        <v>8</v>
      </c>
      <c r="E31" s="29">
        <v>8</v>
      </c>
      <c r="F31" s="29">
        <v>8</v>
      </c>
      <c r="G31" s="29">
        <v>8</v>
      </c>
      <c r="H31" s="26">
        <f t="shared" si="3"/>
        <v>8</v>
      </c>
      <c r="I31" s="12">
        <f t="shared" si="4"/>
        <v>9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8</v>
      </c>
      <c r="G32" s="29">
        <v>8</v>
      </c>
      <c r="H32" s="26">
        <f t="shared" si="3"/>
        <v>8</v>
      </c>
      <c r="I32" s="12">
        <f t="shared" si="4"/>
        <v>8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8</v>
      </c>
      <c r="F33" s="29">
        <v>8</v>
      </c>
      <c r="G33" s="29">
        <v>8</v>
      </c>
      <c r="H33" s="26">
        <f t="shared" si="3"/>
        <v>8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9</v>
      </c>
      <c r="E34" s="29">
        <v>9</v>
      </c>
      <c r="F34" s="29">
        <v>8</v>
      </c>
      <c r="G34" s="29">
        <v>8</v>
      </c>
      <c r="H34" s="26">
        <f t="shared" si="3"/>
        <v>8</v>
      </c>
      <c r="I34" s="12">
        <f t="shared" si="4"/>
        <v>9</v>
      </c>
      <c r="J34" s="17">
        <v>5</v>
      </c>
      <c r="K34" s="12">
        <f t="shared" si="5"/>
        <v>125</v>
      </c>
      <c r="L34" s="6"/>
    </row>
    <row r="35" spans="1:12" ht="25.5" customHeight="1" thickBot="1">
      <c r="A35" s="16">
        <v>8</v>
      </c>
      <c r="B35" s="23" t="s">
        <v>24</v>
      </c>
      <c r="C35" s="29">
        <v>9</v>
      </c>
      <c r="D35" s="29">
        <v>8</v>
      </c>
      <c r="E35" s="29">
        <v>8</v>
      </c>
      <c r="F35" s="29">
        <v>7</v>
      </c>
      <c r="G35" s="29">
        <v>7</v>
      </c>
      <c r="H35" s="26">
        <f t="shared" si="3"/>
        <v>7</v>
      </c>
      <c r="I35" s="12">
        <f t="shared" si="4"/>
        <v>9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8</v>
      </c>
      <c r="F36" s="29">
        <v>8</v>
      </c>
      <c r="G36" s="29">
        <v>7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7</v>
      </c>
      <c r="F38" s="29">
        <v>7</v>
      </c>
      <c r="G38" s="29">
        <v>9</v>
      </c>
      <c r="H38" s="26">
        <f t="shared" si="3"/>
        <v>7</v>
      </c>
      <c r="I38" s="12">
        <f t="shared" si="4"/>
        <v>9</v>
      </c>
      <c r="J38" s="17">
        <v>5</v>
      </c>
      <c r="K38" s="12">
        <f t="shared" si="5"/>
        <v>115</v>
      </c>
      <c r="L38" s="6"/>
    </row>
    <row r="39" spans="1:12" ht="25.5" customHeight="1" thickBot="1">
      <c r="A39" s="16">
        <v>12</v>
      </c>
      <c r="B39" s="23" t="s">
        <v>15</v>
      </c>
      <c r="C39" s="29">
        <v>9</v>
      </c>
      <c r="D39" s="29">
        <v>9</v>
      </c>
      <c r="E39" s="29">
        <v>8</v>
      </c>
      <c r="F39" s="29">
        <v>8</v>
      </c>
      <c r="G39" s="29">
        <v>8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8</v>
      </c>
      <c r="G40" s="29">
        <v>8</v>
      </c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9</v>
      </c>
      <c r="D41" s="29">
        <v>8</v>
      </c>
      <c r="E41" s="29">
        <v>8</v>
      </c>
      <c r="F41" s="29">
        <v>8</v>
      </c>
      <c r="G41" s="29">
        <v>8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9</v>
      </c>
      <c r="E42" s="29">
        <v>9</v>
      </c>
      <c r="F42" s="29">
        <v>8</v>
      </c>
      <c r="G42" s="29">
        <v>8</v>
      </c>
      <c r="H42" s="26">
        <f t="shared" si="3"/>
        <v>8</v>
      </c>
      <c r="I42" s="12">
        <f t="shared" si="4"/>
        <v>9</v>
      </c>
      <c r="J42" s="17">
        <v>4</v>
      </c>
      <c r="K42" s="12">
        <f t="shared" si="5"/>
        <v>100</v>
      </c>
      <c r="L42" s="6"/>
    </row>
    <row r="43" spans="1:12" ht="25.5" customHeight="1" thickBot="1">
      <c r="A43" s="16">
        <v>16</v>
      </c>
      <c r="B43" s="23" t="s">
        <v>31</v>
      </c>
      <c r="C43" s="29">
        <v>9</v>
      </c>
      <c r="D43" s="29">
        <v>8</v>
      </c>
      <c r="E43" s="29">
        <v>8</v>
      </c>
      <c r="F43" s="29">
        <v>8</v>
      </c>
      <c r="G43" s="29">
        <v>8</v>
      </c>
      <c r="H43" s="26">
        <f t="shared" si="3"/>
        <v>8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9</v>
      </c>
      <c r="D44" s="29">
        <v>7</v>
      </c>
      <c r="E44" s="29">
        <v>8</v>
      </c>
      <c r="F44" s="29">
        <v>7</v>
      </c>
      <c r="G44" s="29">
        <v>8</v>
      </c>
      <c r="H44" s="26">
        <f t="shared" si="3"/>
        <v>7</v>
      </c>
      <c r="I44" s="12">
        <f t="shared" si="4"/>
        <v>9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1431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1" t="str">
        <f>A1</f>
        <v>Кубок Одессы 2012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7</v>
      </c>
      <c r="B49" s="31" t="str">
        <f>B3</f>
        <v>Роговой Юрий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8</v>
      </c>
      <c r="F51" s="29">
        <v>7</v>
      </c>
      <c r="G51" s="29">
        <v>8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>
        <v>8</v>
      </c>
      <c r="G52" s="29">
        <v>8</v>
      </c>
      <c r="H52" s="26">
        <f aca="true" t="shared" si="6" ref="H52:H67">MIN(C52:G52)</f>
        <v>8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8</v>
      </c>
      <c r="E53" s="29">
        <v>9</v>
      </c>
      <c r="F53" s="29">
        <v>8</v>
      </c>
      <c r="G53" s="29">
        <v>8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8</v>
      </c>
      <c r="E54" s="29">
        <v>8</v>
      </c>
      <c r="F54" s="29">
        <v>8</v>
      </c>
      <c r="G54" s="29">
        <v>9</v>
      </c>
      <c r="H54" s="26">
        <f t="shared" si="6"/>
        <v>8</v>
      </c>
      <c r="I54" s="12">
        <f t="shared" si="7"/>
        <v>9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9</v>
      </c>
      <c r="D55" s="29">
        <v>9</v>
      </c>
      <c r="E55" s="29">
        <v>8</v>
      </c>
      <c r="F55" s="29">
        <v>7</v>
      </c>
      <c r="G55" s="29">
        <v>8</v>
      </c>
      <c r="H55" s="26">
        <f t="shared" si="6"/>
        <v>7</v>
      </c>
      <c r="I55" s="12">
        <f t="shared" si="7"/>
        <v>9</v>
      </c>
      <c r="J55" s="17">
        <v>4</v>
      </c>
      <c r="K55" s="12">
        <f t="shared" si="8"/>
        <v>100</v>
      </c>
      <c r="L55" s="6"/>
    </row>
    <row r="56" spans="1:12" ht="25.5" customHeight="1" thickBot="1">
      <c r="A56" s="16">
        <v>6</v>
      </c>
      <c r="B56" s="23" t="s">
        <v>22</v>
      </c>
      <c r="C56" s="29">
        <v>9</v>
      </c>
      <c r="D56" s="29">
        <v>9</v>
      </c>
      <c r="E56" s="29">
        <v>9</v>
      </c>
      <c r="F56" s="29">
        <v>8</v>
      </c>
      <c r="G56" s="29">
        <v>9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54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9</v>
      </c>
      <c r="E57" s="29">
        <v>9</v>
      </c>
      <c r="F57" s="29">
        <v>8</v>
      </c>
      <c r="G57" s="29">
        <v>8</v>
      </c>
      <c r="H57" s="26">
        <f t="shared" si="6"/>
        <v>8</v>
      </c>
      <c r="I57" s="12">
        <f t="shared" si="7"/>
        <v>9</v>
      </c>
      <c r="J57" s="17">
        <v>5</v>
      </c>
      <c r="K57" s="12">
        <f t="shared" si="8"/>
        <v>125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8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9</v>
      </c>
      <c r="E59" s="29">
        <v>8</v>
      </c>
      <c r="F59" s="29">
        <v>8</v>
      </c>
      <c r="G59" s="29">
        <v>8</v>
      </c>
      <c r="H59" s="26">
        <f t="shared" si="6"/>
        <v>8</v>
      </c>
      <c r="I59" s="12">
        <f t="shared" si="7"/>
        <v>9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8</v>
      </c>
      <c r="F60" s="29">
        <v>9</v>
      </c>
      <c r="G60" s="29">
        <v>8</v>
      </c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>
        <v>7</v>
      </c>
      <c r="G61" s="29">
        <v>9</v>
      </c>
      <c r="H61" s="26">
        <f t="shared" si="6"/>
        <v>7</v>
      </c>
      <c r="I61" s="12">
        <f t="shared" si="7"/>
        <v>9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9</v>
      </c>
      <c r="E62" s="29">
        <v>9</v>
      </c>
      <c r="F62" s="29">
        <v>8</v>
      </c>
      <c r="G62" s="29">
        <v>8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25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8</v>
      </c>
      <c r="G63" s="29">
        <v>8</v>
      </c>
      <c r="H63" s="26">
        <f t="shared" si="6"/>
        <v>8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8</v>
      </c>
      <c r="G64" s="29">
        <v>8</v>
      </c>
      <c r="H64" s="26">
        <f t="shared" si="6"/>
        <v>8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9</v>
      </c>
      <c r="E65" s="29">
        <v>9</v>
      </c>
      <c r="F65" s="29">
        <v>8</v>
      </c>
      <c r="G65" s="29">
        <v>8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100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8</v>
      </c>
      <c r="E66" s="29">
        <v>8</v>
      </c>
      <c r="F66" s="29">
        <v>8</v>
      </c>
      <c r="G66" s="29">
        <v>8</v>
      </c>
      <c r="H66" s="26">
        <f t="shared" si="6"/>
        <v>8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8</v>
      </c>
      <c r="F67" s="29">
        <v>8</v>
      </c>
      <c r="G67" s="29">
        <v>9</v>
      </c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1460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1" t="str">
        <f>A24</f>
        <v>Кубок Одессы 2012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7</v>
      </c>
      <c r="B72" s="31" t="str">
        <f>B26</f>
        <v>Роговой Юрий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8</v>
      </c>
      <c r="F74" s="29">
        <v>8</v>
      </c>
      <c r="G74" s="29">
        <v>8</v>
      </c>
      <c r="H74" s="26">
        <f>MIN(C74:G74)</f>
        <v>8</v>
      </c>
      <c r="I74" s="12">
        <f>MAX(C74:G74)</f>
        <v>8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8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9</v>
      </c>
      <c r="D76" s="29">
        <v>8</v>
      </c>
      <c r="E76" s="29">
        <v>9</v>
      </c>
      <c r="F76" s="29">
        <v>9</v>
      </c>
      <c r="G76" s="29">
        <v>8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104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>
        <v>8</v>
      </c>
      <c r="G77" s="29">
        <v>8</v>
      </c>
      <c r="H77" s="26">
        <f t="shared" si="9"/>
        <v>8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8</v>
      </c>
      <c r="F78" s="29">
        <v>8</v>
      </c>
      <c r="G78" s="29">
        <v>8</v>
      </c>
      <c r="H78" s="26">
        <f t="shared" si="9"/>
        <v>8</v>
      </c>
      <c r="I78" s="12">
        <f t="shared" si="10"/>
        <v>8</v>
      </c>
      <c r="J78" s="17">
        <v>4</v>
      </c>
      <c r="K78" s="12">
        <f t="shared" si="11"/>
        <v>96</v>
      </c>
      <c r="L78" s="6"/>
    </row>
    <row r="79" spans="1:12" ht="25.5" customHeight="1" thickBot="1">
      <c r="A79" s="16">
        <v>6</v>
      </c>
      <c r="B79" s="23" t="s">
        <v>22</v>
      </c>
      <c r="C79" s="29">
        <v>9</v>
      </c>
      <c r="D79" s="29">
        <v>9</v>
      </c>
      <c r="E79" s="29">
        <v>9</v>
      </c>
      <c r="F79" s="29">
        <v>8</v>
      </c>
      <c r="G79" s="29">
        <v>9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54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8</v>
      </c>
      <c r="G80" s="29">
        <v>8</v>
      </c>
      <c r="H80" s="26">
        <f t="shared" si="9"/>
        <v>8</v>
      </c>
      <c r="I80" s="12">
        <f t="shared" si="10"/>
        <v>8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8</v>
      </c>
      <c r="F81" s="29">
        <v>8</v>
      </c>
      <c r="G81" s="29">
        <v>8</v>
      </c>
      <c r="H81" s="26">
        <f t="shared" si="9"/>
        <v>8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8</v>
      </c>
      <c r="F82" s="29">
        <v>8</v>
      </c>
      <c r="G82" s="29">
        <v>8</v>
      </c>
      <c r="H82" s="26">
        <f t="shared" si="9"/>
        <v>8</v>
      </c>
      <c r="I82" s="12">
        <f t="shared" si="10"/>
        <v>8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8</v>
      </c>
      <c r="H83" s="26">
        <f t="shared" si="9"/>
        <v>8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8</v>
      </c>
      <c r="E84" s="29">
        <v>8</v>
      </c>
      <c r="F84" s="29">
        <v>8</v>
      </c>
      <c r="G84" s="29">
        <v>8</v>
      </c>
      <c r="H84" s="26">
        <f t="shared" si="9"/>
        <v>8</v>
      </c>
      <c r="I84" s="12">
        <f t="shared" si="10"/>
        <v>8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9</v>
      </c>
      <c r="F85" s="29">
        <v>8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26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8</v>
      </c>
      <c r="G86" s="29">
        <v>8</v>
      </c>
      <c r="H86" s="26">
        <f t="shared" si="9"/>
        <v>8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9</v>
      </c>
      <c r="D87" s="29">
        <v>8</v>
      </c>
      <c r="E87" s="29">
        <v>8</v>
      </c>
      <c r="F87" s="29">
        <v>7</v>
      </c>
      <c r="G87" s="29">
        <v>8</v>
      </c>
      <c r="H87" s="26">
        <f t="shared" si="9"/>
        <v>7</v>
      </c>
      <c r="I87" s="12">
        <f t="shared" si="10"/>
        <v>9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9</v>
      </c>
      <c r="F88" s="29">
        <v>8</v>
      </c>
      <c r="G88" s="29">
        <v>8</v>
      </c>
      <c r="H88" s="26">
        <f t="shared" si="9"/>
        <v>8</v>
      </c>
      <c r="I88" s="12">
        <f t="shared" si="10"/>
        <v>9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9</v>
      </c>
      <c r="D89" s="29">
        <v>8</v>
      </c>
      <c r="E89" s="29">
        <v>9</v>
      </c>
      <c r="F89" s="29">
        <v>8</v>
      </c>
      <c r="G89" s="29">
        <v>8</v>
      </c>
      <c r="H89" s="26">
        <f t="shared" si="9"/>
        <v>8</v>
      </c>
      <c r="I89" s="12">
        <f t="shared" si="10"/>
        <v>9</v>
      </c>
      <c r="J89" s="17">
        <v>3</v>
      </c>
      <c r="K89" s="12">
        <f t="shared" si="11"/>
        <v>75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8</v>
      </c>
      <c r="F90" s="29">
        <v>8</v>
      </c>
      <c r="G90" s="29">
        <v>8</v>
      </c>
      <c r="H90" s="26">
        <f t="shared" si="9"/>
        <v>8</v>
      </c>
      <c r="I90" s="12">
        <f t="shared" si="10"/>
        <v>8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1459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2012-05-27T11:20:01Z</cp:lastPrinted>
  <dcterms:created xsi:type="dcterms:W3CDTF">2011-08-27T12:03:16Z</dcterms:created>
  <dcterms:modified xsi:type="dcterms:W3CDTF">2012-06-01T06:19:59Z</dcterms:modified>
  <cp:category/>
  <cp:version/>
  <cp:contentType/>
  <cp:contentStatus/>
</cp:coreProperties>
</file>